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G:\工作\06-项目课题\03兴业路项目\财审\01缺项\"/>
    </mc:Choice>
  </mc:AlternateContent>
  <bookViews>
    <workbookView windowWidth="22188" windowHeight="9180" tabRatio="788" activeTab="1"/>
  </bookViews>
  <sheets>
    <sheet name="20万以内" sheetId="10" r:id="rId1"/>
    <sheet name="20万以上" sheetId="11" r:id="rId2"/>
    <sheet name="20万以上 (超1%)" sheetId="13" r:id="rId3"/>
    <sheet name="WpsReserved_CellImgList" sheetId="14" state="veryHidden" r:id="rId4"/>
  </sheets>
  <definedNames>
    <definedName name="_xlnm._FilterDatabase" localSheetId="0" hidden="1">'20万以内'!$A$1:$K$36</definedName>
    <definedName name="_xlnm._FilterDatabase" localSheetId="1" hidden="1">'20万以上'!$A$1:$K$7</definedName>
    <definedName name="_xlnm._FilterDatabase" localSheetId="2" hidden="1">'20万以上 (超1%)'!$A$1:$K$7</definedName>
    <definedName name="_xlnm.Print_Titles" localSheetId="0">'20万以内'!$1:$4</definedName>
    <definedName name="_xlnm.Print_Titles" localSheetId="1">'20万以上'!$1:$4</definedName>
    <definedName name="_xlnm.Print_Titles" localSheetId="2">'20万以上 (超1%)'!$1:$4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<sst xmlns="http://schemas.openxmlformats.org/spreadsheetml/2006/main" count="206" uniqueCount="117">
  <si>
    <t>龙岩市本级财政投资建设项目缺项材料选用定价审批表（20万以内）</t>
  </si>
  <si>
    <t>项目   基本   情况</t>
  </si>
  <si>
    <t>立项批复项目名称</t>
  </si>
  <si>
    <t>兴业路周边及登高山公园海绵提升工程</t>
  </si>
  <si>
    <t>立项批复文号</t>
  </si>
  <si>
    <t>项目单位</t>
  </si>
  <si>
    <t>龙岩市园林绿化中心</t>
  </si>
  <si>
    <t>项目主管单位</t>
  </si>
  <si>
    <t>龙岩市城市管理局</t>
  </si>
  <si>
    <t>选用价情况</t>
  </si>
  <si>
    <t>序号</t>
  </si>
  <si>
    <t>材料/设备名称</t>
  </si>
  <si>
    <t>规格与相关要求</t>
  </si>
  <si>
    <t>单位</t>
  </si>
  <si>
    <t>数量</t>
  </si>
  <si>
    <t>编制单位建议单价（不含税主材/设备价）（元）</t>
  </si>
  <si>
    <t>合计（元）</t>
  </si>
  <si>
    <t>单价来源（三家及以上询价单位名称、联系电话、报价情况或其他参考单价依据）</t>
  </si>
  <si>
    <t>项目单位选定小组意见，不含税主材/设备价（元）</t>
  </si>
  <si>
    <t>备注</t>
  </si>
  <si>
    <t>土工布</t>
  </si>
  <si>
    <t>200g/m2</t>
  </si>
  <si>
    <r>
      <rPr>
        <sz val="9"/>
        <rFont val="宋体"/>
        <charset val="134"/>
      </rPr>
      <t>m</t>
    </r>
    <r>
      <rPr>
        <vertAlign val="superscript"/>
        <sz val="9"/>
        <rFont val="宋体"/>
        <charset val="134"/>
      </rPr>
      <t>2</t>
    </r>
  </si>
  <si>
    <t>参考25预算定额基价</t>
  </si>
  <si>
    <t>参考2026年7月厦门市建设工程造价信息300g规格</t>
  </si>
  <si>
    <t>黄锈石</t>
  </si>
  <si>
    <t>200*600*50mm</t>
  </si>
  <si>
    <r>
      <rPr>
        <sz val="9"/>
        <color rgb="FF000000"/>
        <rFont val="宋体"/>
        <charset val="134"/>
      </rPr>
      <t>天福石材有限公司18060909295 280元/m</t>
    </r>
    <r>
      <rPr>
        <vertAlign val="superscript"/>
        <sz val="9"/>
        <color rgb="FF000000"/>
        <rFont val="宋体"/>
        <charset val="134"/>
      </rPr>
      <t>2</t>
    </r>
    <r>
      <rPr>
        <sz val="9"/>
        <color rgb="FF000000"/>
        <rFont val="宋体"/>
        <charset val="134"/>
      </rPr>
      <t xml:space="preserve">
博美0597-2115206 320元/m</t>
    </r>
    <r>
      <rPr>
        <vertAlign val="superscript"/>
        <sz val="9"/>
        <color rgb="FF000000"/>
        <rFont val="宋体"/>
        <charset val="134"/>
      </rPr>
      <t>2</t>
    </r>
    <r>
      <rPr>
        <sz val="9"/>
        <color rgb="FF000000"/>
        <rFont val="宋体"/>
        <charset val="134"/>
      </rPr>
      <t xml:space="preserve">
万隆0597-2778696 350元/m</t>
    </r>
    <r>
      <rPr>
        <vertAlign val="superscript"/>
        <sz val="9"/>
        <color rgb="FF000000"/>
        <rFont val="宋体"/>
        <charset val="134"/>
      </rPr>
      <t>2</t>
    </r>
  </si>
  <si>
    <t>黄锈石自然面</t>
  </si>
  <si>
    <r>
      <rPr>
        <sz val="9"/>
        <rFont val="宋体"/>
        <charset val="134"/>
      </rPr>
      <t>（</t>
    </r>
    <r>
      <rPr>
        <sz val="9"/>
        <rFont val="Arial"/>
        <charset val="134"/>
      </rPr>
      <t>200-400</t>
    </r>
    <r>
      <rPr>
        <sz val="9"/>
        <rFont val="宋体"/>
        <charset val="134"/>
      </rPr>
      <t>）</t>
    </r>
    <r>
      <rPr>
        <sz val="9"/>
        <rFont val="Arial"/>
        <charset val="134"/>
      </rPr>
      <t>mm*</t>
    </r>
    <r>
      <rPr>
        <sz val="9"/>
        <rFont val="宋体"/>
        <charset val="134"/>
      </rPr>
      <t>（</t>
    </r>
    <r>
      <rPr>
        <sz val="9"/>
        <rFont val="Arial"/>
        <charset val="134"/>
      </rPr>
      <t>100-150</t>
    </r>
    <r>
      <rPr>
        <sz val="9"/>
        <rFont val="宋体"/>
        <charset val="134"/>
      </rPr>
      <t>）</t>
    </r>
    <r>
      <rPr>
        <sz val="9"/>
        <rFont val="Arial"/>
        <charset val="134"/>
      </rPr>
      <t>mm*150mm</t>
    </r>
  </si>
  <si>
    <r>
      <rPr>
        <sz val="9"/>
        <color rgb="FF000000"/>
        <rFont val="宋体"/>
        <charset val="134"/>
      </rPr>
      <t>天福石材有限公司18060909295 580元/m</t>
    </r>
    <r>
      <rPr>
        <vertAlign val="superscript"/>
        <sz val="9"/>
        <color rgb="FF000000"/>
        <rFont val="宋体"/>
        <charset val="134"/>
      </rPr>
      <t>2</t>
    </r>
    <r>
      <rPr>
        <sz val="9"/>
        <color rgb="FF000000"/>
        <rFont val="宋体"/>
        <charset val="134"/>
      </rPr>
      <t xml:space="preserve">
博美0597-2115206 630元/m</t>
    </r>
    <r>
      <rPr>
        <vertAlign val="superscript"/>
        <sz val="9"/>
        <color rgb="FF000000"/>
        <rFont val="宋体"/>
        <charset val="134"/>
      </rPr>
      <t>2</t>
    </r>
    <r>
      <rPr>
        <sz val="9"/>
        <color rgb="FF000000"/>
        <rFont val="宋体"/>
        <charset val="134"/>
      </rPr>
      <t xml:space="preserve">
万隆0597-2778696 680元/m</t>
    </r>
    <r>
      <rPr>
        <vertAlign val="superscript"/>
        <sz val="9"/>
        <color rgb="FF000000"/>
        <rFont val="宋体"/>
        <charset val="134"/>
      </rPr>
      <t>2</t>
    </r>
  </si>
  <si>
    <t>PVC立体字</t>
  </si>
  <si>
    <t>字高140mm宽140mm、字体厚度30mm</t>
  </si>
  <si>
    <t>个</t>
  </si>
  <si>
    <t>龙岩君同文化传媒有限公司13507532111 15元/个
至诚弘睿文化发展有限公司18559147791 18元/个
龙岩市弘浩文化传媒有限公司13605939039 20元/个</t>
  </si>
  <si>
    <t>字高330mm宽330mm、字体厚度80mm</t>
  </si>
  <si>
    <t>龙岩君同文化传媒有限公司13507532111 95元/个
至诚弘睿文化发展有限公司18559147791 105元/个
龙岩市弘浩文化传媒有限公司13605939039 118元/个</t>
  </si>
  <si>
    <t>字高280mm宽280mm、字体厚度50mm</t>
  </si>
  <si>
    <t>龙岩君同文化传媒有限公司13507532111  63元/个
至诚弘睿文化发展有限公司18559147791  71元/个
龙岩市弘浩文化传媒有限公司13605939039  65元/个</t>
  </si>
  <si>
    <t>5mm厚亚克力板（不发光）</t>
  </si>
  <si>
    <t>高度330mm宽330mm, 字体总厚度100厚</t>
  </si>
  <si>
    <t>龙岩君同文化传媒有限公司13507532111  80元/个
至诚弘睿文化发展有限公司18559147791  95元/个
龙岩市弘浩文化传媒有限公司13605939039  110元/个</t>
  </si>
  <si>
    <t>深蓝鼠尾草</t>
  </si>
  <si>
    <t>冠幅15cm 高度20cm 袋苗</t>
  </si>
  <si>
    <t>株</t>
  </si>
  <si>
    <t>漳浦县官浔镇瑞景轩苗木场13850491302  2.0元/株
福建省漳州鸿景 园苗木基地13043069689  2.3元/株
龙岩杰森园林绿化工程有限公司18959059273  1.76元/株</t>
  </si>
  <si>
    <t>茶梅球</t>
  </si>
  <si>
    <r>
      <rPr>
        <sz val="9"/>
        <rFont val="宋体"/>
        <charset val="134"/>
      </rPr>
      <t>冠幅</t>
    </r>
    <r>
      <rPr>
        <sz val="9"/>
        <rFont val="Arial"/>
        <charset val="134"/>
      </rPr>
      <t xml:space="preserve">=100cm </t>
    </r>
    <r>
      <rPr>
        <sz val="9"/>
        <rFont val="宋体"/>
        <charset val="134"/>
      </rPr>
      <t>高度</t>
    </r>
    <r>
      <rPr>
        <sz val="9"/>
        <rFont val="Arial"/>
        <charset val="134"/>
      </rPr>
      <t xml:space="preserve">=100cm  </t>
    </r>
    <r>
      <rPr>
        <sz val="9"/>
        <rFont val="宋体"/>
        <charset val="134"/>
      </rPr>
      <t>全冠</t>
    </r>
    <r>
      <rPr>
        <sz val="9"/>
        <rFont val="Arial"/>
        <charset val="134"/>
      </rPr>
      <t xml:space="preserve"> </t>
    </r>
    <r>
      <rPr>
        <sz val="9"/>
        <rFont val="宋体"/>
        <charset val="134"/>
      </rPr>
      <t>袋苗</t>
    </r>
  </si>
  <si>
    <t>参照按福州2026年7月信息价</t>
  </si>
  <si>
    <t>茶梅柱</t>
  </si>
  <si>
    <r>
      <rPr>
        <sz val="9"/>
        <rFont val="宋体"/>
        <charset val="134"/>
      </rPr>
      <t>冠幅＞</t>
    </r>
    <r>
      <rPr>
        <sz val="9"/>
        <rFont val="Arial"/>
        <charset val="134"/>
      </rPr>
      <t xml:space="preserve">100cm </t>
    </r>
    <r>
      <rPr>
        <sz val="9"/>
        <rFont val="宋体"/>
        <charset val="134"/>
      </rPr>
      <t>高度＞</t>
    </r>
    <r>
      <rPr>
        <sz val="9"/>
        <rFont val="Arial"/>
        <charset val="134"/>
      </rPr>
      <t xml:space="preserve">180cm  </t>
    </r>
    <r>
      <rPr>
        <sz val="9"/>
        <rFont val="宋体"/>
        <charset val="134"/>
      </rPr>
      <t>全冠</t>
    </r>
    <r>
      <rPr>
        <sz val="9"/>
        <rFont val="Arial"/>
        <charset val="134"/>
      </rPr>
      <t xml:space="preserve"> </t>
    </r>
    <r>
      <rPr>
        <sz val="9"/>
        <rFont val="宋体"/>
        <charset val="134"/>
      </rPr>
      <t>袋苗</t>
    </r>
  </si>
  <si>
    <t>漳浦县官浔镇瑞景轩苗木场13850491302  2350元/株
福建省漳州鸿景 园苗木基地13043069689  2500元/株
龙岩杰森园林绿化工程有限公司18959059273  2300元/株</t>
  </si>
  <si>
    <t>同安红三角梅</t>
  </si>
  <si>
    <t>冠幅〉80cm 高度〉120cm  全冠 袋苗</t>
  </si>
  <si>
    <t>参照按龙岩2026年5月信息价</t>
  </si>
  <si>
    <t>溢流式雨水斗</t>
  </si>
  <si>
    <r>
      <rPr>
        <sz val="9"/>
        <rFont val="Arial"/>
        <charset val="134"/>
      </rPr>
      <t xml:space="preserve">DN100  </t>
    </r>
    <r>
      <rPr>
        <sz val="9"/>
        <rFont val="宋体"/>
        <charset val="134"/>
      </rPr>
      <t>（含斗体</t>
    </r>
    <r>
      <rPr>
        <sz val="9"/>
        <rFont val="Arial"/>
        <charset val="134"/>
      </rPr>
      <t>+</t>
    </r>
    <r>
      <rPr>
        <sz val="9"/>
        <rFont val="宋体"/>
        <charset val="134"/>
      </rPr>
      <t>格栅</t>
    </r>
    <r>
      <rPr>
        <sz val="9"/>
        <rFont val="Arial"/>
        <charset val="134"/>
      </rPr>
      <t>+</t>
    </r>
    <r>
      <rPr>
        <sz val="9"/>
        <rFont val="宋体"/>
        <charset val="134"/>
      </rPr>
      <t>压圈</t>
    </r>
    <r>
      <rPr>
        <sz val="9"/>
        <rFont val="Arial"/>
        <charset val="134"/>
      </rPr>
      <t>+</t>
    </r>
    <r>
      <rPr>
        <sz val="9"/>
        <rFont val="宋体"/>
        <charset val="134"/>
      </rPr>
      <t>防水压环）</t>
    </r>
  </si>
  <si>
    <t>套</t>
  </si>
  <si>
    <t>广州曲通管道有限公司186613073454  135元/套
贵州彬安商贸有限公司13984128151  145元/套
西安德瑞工贸有限责任公司15353528697  138元/套</t>
  </si>
  <si>
    <r>
      <rPr>
        <sz val="9"/>
        <rFont val="Arial"/>
        <charset val="134"/>
      </rPr>
      <t xml:space="preserve">DN200 </t>
    </r>
    <r>
      <rPr>
        <sz val="9"/>
        <rFont val="宋体"/>
        <charset val="134"/>
      </rPr>
      <t>（含斗体</t>
    </r>
    <r>
      <rPr>
        <sz val="9"/>
        <rFont val="Arial"/>
        <charset val="134"/>
      </rPr>
      <t>+</t>
    </r>
    <r>
      <rPr>
        <sz val="9"/>
        <rFont val="宋体"/>
        <charset val="134"/>
      </rPr>
      <t>格栅</t>
    </r>
    <r>
      <rPr>
        <sz val="9"/>
        <rFont val="Arial"/>
        <charset val="134"/>
      </rPr>
      <t>+</t>
    </r>
    <r>
      <rPr>
        <sz val="9"/>
        <rFont val="宋体"/>
        <charset val="134"/>
      </rPr>
      <t>压圈</t>
    </r>
    <r>
      <rPr>
        <sz val="9"/>
        <rFont val="Arial"/>
        <charset val="134"/>
      </rPr>
      <t>+</t>
    </r>
    <r>
      <rPr>
        <sz val="9"/>
        <rFont val="宋体"/>
        <charset val="134"/>
      </rPr>
      <t>防水压环）</t>
    </r>
    <r>
      <rPr>
        <sz val="9"/>
        <rFont val="Arial"/>
        <charset val="134"/>
      </rPr>
      <t xml:space="preserve"> </t>
    </r>
  </si>
  <si>
    <t>广州曲通管道有限公司186613073454  360元/套
贵州彬安商贸有限公司13984128151  395元/套
西安德瑞工贸有限责任公司15353528697  425元/套</t>
  </si>
  <si>
    <t>透水混凝土</t>
  </si>
  <si>
    <t>C20</t>
  </si>
  <si>
    <r>
      <rPr>
        <sz val="9"/>
        <rFont val="宋体"/>
        <charset val="134"/>
      </rPr>
      <t>m</t>
    </r>
    <r>
      <rPr>
        <vertAlign val="superscript"/>
        <sz val="9"/>
        <rFont val="宋体"/>
        <charset val="134"/>
      </rPr>
      <t>3</t>
    </r>
  </si>
  <si>
    <t>根据市财政内部文件约定，透水混凝土采用同等级的细石混凝土价格</t>
  </si>
  <si>
    <t>C25</t>
  </si>
  <si>
    <t>芝麻灰花岗岩镂空盖板</t>
  </si>
  <si>
    <t>300*600*50厚</t>
  </si>
  <si>
    <t>片</t>
  </si>
  <si>
    <t>天福石材有限公司18060909295 120元/m
博美0597-2115206  150元/m
万隆0597-2778696  180元/m</t>
  </si>
  <si>
    <t>含税综合单价</t>
  </si>
  <si>
    <t>路平石</t>
  </si>
  <si>
    <t>芝麻灰机切花岗岩100*1000*150</t>
  </si>
  <si>
    <t>m</t>
  </si>
  <si>
    <t>天福石材有限公司18060909295 25元/m
博美0597-2115206  27元/m
万隆0597-2778696  30元/m</t>
  </si>
  <si>
    <t>参照厦门2026年7月石路缘石单价，100*200路沿石26.55元/m,100*100路沿石16.81元/m，插入值计算（26.55+16.81）/2=21.68元/m</t>
  </si>
  <si>
    <t>喷绘布广告</t>
  </si>
  <si>
    <t>2.5米高</t>
  </si>
  <si>
    <t>参照龙岩市财政评审中心导则</t>
  </si>
  <si>
    <t>不锈钢板</t>
  </si>
  <si>
    <r>
      <rPr>
        <sz val="9"/>
        <rFont val="Arial"/>
        <charset val="134"/>
      </rPr>
      <t>2</t>
    </r>
    <r>
      <rPr>
        <sz val="9"/>
        <rFont val="宋体"/>
        <charset val="134"/>
      </rPr>
      <t>厚</t>
    </r>
    <r>
      <rPr>
        <sz val="9"/>
        <rFont val="Arial"/>
        <charset val="134"/>
      </rPr>
      <t>304</t>
    </r>
  </si>
  <si>
    <t>按照当月304不锈钢信息价换算</t>
  </si>
  <si>
    <t>灰色砂基透水砖</t>
  </si>
  <si>
    <t>150*300*60厚</t>
  </si>
  <si>
    <t>参照龙岩市2026年7月份信息价砂基透水砖60厚 Cc30A CF4</t>
  </si>
  <si>
    <t>河卵石</t>
  </si>
  <si>
    <t>长宽高（60-100）（30-80）（40-80）cm</t>
  </si>
  <si>
    <t>t</t>
  </si>
  <si>
    <t>参照龙岩2026年6月份信息价河石径31-100cm</t>
  </si>
  <si>
    <t>φ150-200</t>
  </si>
  <si>
    <t>参照龙岩2026年6月份信息价河石径10-30cm</t>
  </si>
  <si>
    <t>φ300-400</t>
  </si>
  <si>
    <t>透水土工布</t>
  </si>
  <si>
    <t>滤水土工布</t>
  </si>
  <si>
    <t>芝麻灰花岗岩烧面</t>
  </si>
  <si>
    <r>
      <rPr>
        <sz val="9"/>
        <color rgb="FF000000"/>
        <rFont val="宋体"/>
        <charset val="134"/>
      </rPr>
      <t>天福石材有限公司18060909295 210元/m</t>
    </r>
    <r>
      <rPr>
        <vertAlign val="superscript"/>
        <sz val="9"/>
        <color rgb="FF000000"/>
        <rFont val="宋体"/>
        <charset val="134"/>
      </rPr>
      <t>2</t>
    </r>
    <r>
      <rPr>
        <sz val="9"/>
        <color rgb="FF000000"/>
        <rFont val="宋体"/>
        <charset val="134"/>
      </rPr>
      <t xml:space="preserve">
博美0597-2115206  255元/m</t>
    </r>
    <r>
      <rPr>
        <vertAlign val="superscript"/>
        <sz val="9"/>
        <color rgb="FF000000"/>
        <rFont val="宋体"/>
        <charset val="134"/>
      </rPr>
      <t>2</t>
    </r>
    <r>
      <rPr>
        <sz val="9"/>
        <color rgb="FF000000"/>
        <rFont val="宋体"/>
        <charset val="134"/>
      </rPr>
      <t xml:space="preserve">
万隆0597-2778696  270元/m</t>
    </r>
    <r>
      <rPr>
        <vertAlign val="superscript"/>
        <sz val="9"/>
        <color rgb="FF000000"/>
        <rFont val="宋体"/>
        <charset val="134"/>
      </rPr>
      <t>2</t>
    </r>
  </si>
  <si>
    <t>路缘石</t>
  </si>
  <si>
    <t>芝麻灰机切花岗岩100*1000*300mm</t>
  </si>
  <si>
    <t>天福石材有限公司18060909295 45元/m
博美0597-2115206  48元/m
万隆0597-2778696  52元/m</t>
  </si>
  <si>
    <t>芝麻灰花岗岩盖板（无开孔）</t>
  </si>
  <si>
    <t>天福石材有限公司18060909295 72元/片
博美0597-2115206  150元/m
万隆0597-2778696  180元/m</t>
  </si>
  <si>
    <t>HDPE打孔波纹管</t>
  </si>
  <si>
    <t xml:space="preserve">DN100  </t>
  </si>
  <si>
    <t>塑料专用水性胶水</t>
  </si>
  <si>
    <t>kg</t>
  </si>
  <si>
    <t>参考厦门信息价25年刊</t>
  </si>
  <si>
    <t>专家签署意见</t>
  </si>
  <si>
    <t>业主单价签署意见</t>
  </si>
  <si>
    <t xml:space="preserve">
 单位负责人：                       （签字、加盖单位公章）
年      月      日
        </t>
  </si>
  <si>
    <t>龙岩市本级财政投资建设项目缺项材料选用定价审批表（20万以上）</t>
  </si>
  <si>
    <t>夹芯压型钢板施工围挡</t>
  </si>
  <si>
    <r>
      <t>m</t>
    </r>
    <r>
      <rPr>
        <vertAlign val="superscript"/>
        <sz val="9"/>
        <rFont val="宋体"/>
        <charset val="134"/>
      </rPr>
      <t>2</t>
    </r>
  </si>
  <si>
    <t>龙岩市本级财政投资建设项目缺项材料选用定价审批表（20万以上超1%）</t>
  </si>
  <si>
    <t>13mm透水EPDM彩色橡胶颗粒面层</t>
  </si>
  <si>
    <r>
      <rPr>
        <sz val="9"/>
        <rFont val="Arial"/>
        <charset val="134"/>
      </rPr>
      <t>5mm</t>
    </r>
    <r>
      <rPr>
        <sz val="9"/>
        <rFont val="宋体"/>
        <charset val="134"/>
      </rPr>
      <t>彩色原生</t>
    </r>
    <r>
      <rPr>
        <sz val="9"/>
        <rFont val="Arial"/>
        <charset val="134"/>
      </rPr>
      <t>EPDM</t>
    </r>
    <r>
      <rPr>
        <sz val="9"/>
        <rFont val="宋体"/>
        <charset val="134"/>
      </rPr>
      <t>透水耐磨面层</t>
    </r>
    <r>
      <rPr>
        <sz val="9"/>
        <rFont val="Arial"/>
        <charset val="134"/>
      </rPr>
      <t>+8mm</t>
    </r>
    <r>
      <rPr>
        <sz val="9"/>
        <rFont val="宋体"/>
        <charset val="134"/>
      </rPr>
      <t>本色</t>
    </r>
    <r>
      <rPr>
        <sz val="9"/>
        <rFont val="Arial"/>
        <charset val="134"/>
      </rPr>
      <t>SBR</t>
    </r>
    <r>
      <rPr>
        <sz val="9"/>
        <rFont val="宋体"/>
        <charset val="134"/>
      </rPr>
      <t>橡胶弹性透水底层</t>
    </r>
  </si>
  <si>
    <r>
      <rPr>
        <sz val="9"/>
        <color rgb="FF000000"/>
        <rFont val="宋体"/>
        <charset val="134"/>
      </rPr>
      <t>厦门冠力塑胶科技有限公司0592-5893191 230元/m</t>
    </r>
    <r>
      <rPr>
        <vertAlign val="superscript"/>
        <sz val="9"/>
        <color rgb="FF000000"/>
        <rFont val="宋体"/>
        <charset val="134"/>
      </rPr>
      <t>2</t>
    </r>
    <r>
      <rPr>
        <sz val="9"/>
        <color rgb="FF000000"/>
        <rFont val="宋体"/>
        <charset val="134"/>
      </rPr>
      <t xml:space="preserve">
广东爱上体育产业股份有限公司18124907352  250元/m</t>
    </r>
    <r>
      <rPr>
        <vertAlign val="superscript"/>
        <sz val="9"/>
        <color rgb="FF000000"/>
        <rFont val="宋体"/>
        <charset val="134"/>
      </rPr>
      <t>2</t>
    </r>
    <r>
      <rPr>
        <sz val="9"/>
        <color rgb="FF000000"/>
        <rFont val="宋体"/>
        <charset val="134"/>
      </rPr>
      <t xml:space="preserve">
全海装饰材料有限公司18950886556 200元/m</t>
    </r>
    <r>
      <rPr>
        <vertAlign val="superscript"/>
        <sz val="9"/>
        <color rgb="FF000000"/>
        <rFont val="宋体"/>
        <charset val="134"/>
      </rPr>
      <t>2</t>
    </r>
  </si>
  <si>
    <t>参照2026年7月厦门信息价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</si>
</sst>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32">
    <font>
      <sz val="11"/>
      <color theme="1"/>
      <name val="宋体"/>
      <charset val="134"/>
      <scheme val="minor"/>
    </font>
    <font>
      <sz val="9"/>
      <name val="宋体"/>
      <charset val="134"/>
    </font>
    <font>
      <b/>
      <sz val="14"/>
      <name val="宋体"/>
      <charset val="134"/>
    </font>
    <font>
      <sz val="9"/>
      <color rgb="FF000000"/>
      <name val="宋体"/>
      <charset val="134"/>
    </font>
    <font>
      <sz val="9"/>
      <name val="Arial"/>
      <charset val="134"/>
    </font>
    <font>
      <sz val="11"/>
      <name val="宋体"/>
      <charset val="134"/>
      <scheme val="minor"/>
    </font>
    <font>
      <b/>
      <sz val="14"/>
      <color rgb="FF000000"/>
      <name val="宋体"/>
      <charset val="134"/>
    </font>
    <font>
      <sz val="9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Calibri"/>
      <charset val="134"/>
    </font>
    <font>
      <sz val="12"/>
      <name val="宋体"/>
      <charset val="134"/>
    </font>
    <font>
      <sz val="10"/>
      <name val="Arial"/>
      <charset val="134"/>
    </font>
    <font>
      <vertAlign val="superscript"/>
      <sz val="9"/>
      <name val="宋体"/>
      <charset val="134"/>
    </font>
    <font>
      <vertAlign val="superscript"/>
      <sz val="9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  <xf numFmtId="0" fontId="28" fillId="0" borderId="0"/>
    <xf numFmtId="0" fontId="29" fillId="0" borderId="0"/>
    <xf numFmtId="0" fontId="28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2" fontId="1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49" applyNumberFormat="1" applyFont="1" applyFill="1" applyBorder="1" applyAlignment="1">
      <alignment horizontal="center" vertical="center" wrapText="1"/>
    </xf>
    <xf numFmtId="2" fontId="1" fillId="0" borderId="1" xfId="49" applyNumberFormat="1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7" fontId="7" fillId="0" borderId="4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3" fillId="0" borderId="1" xfId="49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11" xfId="50"/>
    <cellStyle name="常规 12" xfId="51"/>
    <cellStyle name="常规 9" xf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K36"/>
  <sheetViews>
    <sheetView view="pageBreakPreview" zoomScaleNormal="100" workbookViewId="0">
      <pane ySplit="4" topLeftCell="A29" activePane="bottomLeft" state="frozen"/>
      <selection/>
      <selection pane="bottomLeft" activeCell="A1" sqref="A1:K1"/>
    </sheetView>
  </sheetViews>
  <sheetFormatPr defaultColWidth="9" defaultRowHeight="37.9" customHeight="1"/>
  <cols>
    <col min="1" max="1" width="6.22222222222222" style="2" customWidth="1"/>
    <col min="2" max="2" width="4.37962962962963" style="2" customWidth="1"/>
    <col min="3" max="3" width="25.8796296296296" style="3" customWidth="1"/>
    <col min="4" max="4" width="42.25" style="3" customWidth="1"/>
    <col min="5" max="5" width="5.25" style="3" customWidth="1"/>
    <col min="6" max="6" width="10.6296296296296" style="4" customWidth="1"/>
    <col min="7" max="7" width="10.6296296296296" style="3" customWidth="1"/>
    <col min="8" max="8" width="11.6296296296296" style="3" customWidth="1"/>
    <col min="9" max="9" width="39.1296296296296" style="5" customWidth="1"/>
    <col min="10" max="10" width="11.75" style="3" customWidth="1"/>
    <col min="11" max="11" width="17.8796296296296" style="3" customWidth="1"/>
    <col min="12" max="12" width="9.25" style="2" hidden="1" customWidth="1"/>
    <col min="13" max="13" width="9" style="2" hidden="1" customWidth="1"/>
    <col min="14" max="16384" width="9" style="2"/>
  </cols>
  <sheetData>
    <row r="1" s="1" customFormat="1" customHeight="1" spans="1:11">
      <c r="A1" s="6" t="s">
        <v>0</v>
      </c>
      <c r="B1" s="6"/>
      <c r="C1" s="6"/>
      <c r="D1" s="6"/>
      <c r="E1" s="6"/>
      <c r="F1" s="7"/>
      <c r="G1" s="6"/>
      <c r="H1" s="6"/>
      <c r="I1" s="8"/>
      <c r="J1" s="6"/>
      <c r="K1" s="6"/>
    </row>
    <row r="2" s="1" customFormat="1" ht="30" customHeight="1" spans="1:11">
      <c r="A2" s="9" t="s">
        <v>1</v>
      </c>
      <c r="B2" s="9" t="s">
        <v>2</v>
      </c>
      <c r="C2" s="9"/>
      <c r="D2" s="9" t="s">
        <v>3</v>
      </c>
      <c r="E2" s="9"/>
      <c r="F2" s="10"/>
      <c r="G2" s="9"/>
      <c r="H2" s="9"/>
      <c r="I2" s="9" t="s">
        <v>4</v>
      </c>
      <c r="J2" s="11"/>
      <c r="K2" s="12"/>
    </row>
    <row r="3" s="1" customFormat="1" ht="27" customHeight="1" spans="1:11">
      <c r="A3" s="9"/>
      <c r="B3" s="9" t="s">
        <v>5</v>
      </c>
      <c r="C3" s="9"/>
      <c r="D3" s="13" t="s">
        <v>6</v>
      </c>
      <c r="E3" s="13"/>
      <c r="F3" s="13"/>
      <c r="G3" s="13"/>
      <c r="H3" s="13"/>
      <c r="I3" s="13" t="s">
        <v>7</v>
      </c>
      <c r="J3" s="13" t="s">
        <v>8</v>
      </c>
      <c r="K3" s="13"/>
    </row>
    <row r="4" s="1" customFormat="1" ht="57" customHeight="1" spans="1:11">
      <c r="A4" s="9" t="s">
        <v>9</v>
      </c>
      <c r="B4" s="9" t="s">
        <v>10</v>
      </c>
      <c r="C4" s="9" t="s">
        <v>11</v>
      </c>
      <c r="D4" s="9" t="s">
        <v>12</v>
      </c>
      <c r="E4" s="9" t="s">
        <v>13</v>
      </c>
      <c r="F4" s="14" t="s">
        <v>14</v>
      </c>
      <c r="G4" s="9" t="s">
        <v>15</v>
      </c>
      <c r="H4" s="9" t="s">
        <v>16</v>
      </c>
      <c r="I4" s="15" t="s">
        <v>17</v>
      </c>
      <c r="J4" s="9" t="s">
        <v>18</v>
      </c>
      <c r="K4" s="9" t="s">
        <v>19</v>
      </c>
    </row>
    <row r="5" ht="40" customHeight="1" spans="1:11">
      <c r="A5" s="9"/>
      <c r="B5" s="9">
        <v>1</v>
      </c>
      <c r="C5" s="9" t="s">
        <v>20</v>
      </c>
      <c r="D5" s="16" t="s">
        <v>21</v>
      </c>
      <c r="E5" s="17" t="s">
        <v>22</v>
      </c>
      <c r="F5" s="14">
        <v>1318.63</v>
      </c>
      <c r="G5" s="18">
        <v>4.67</v>
      </c>
      <c r="H5" s="18">
        <f>F5*G5</f>
        <v>6158.0021</v>
      </c>
      <c r="I5" s="15" t="s">
        <v>23</v>
      </c>
      <c r="J5" s="9">
        <v>2.21</v>
      </c>
      <c r="K5" s="13" t="s">
        <v>24</v>
      </c>
    </row>
    <row r="6" ht="40" customHeight="1" spans="1:11">
      <c r="A6" s="9"/>
      <c r="B6" s="9">
        <v>2</v>
      </c>
      <c r="C6" s="9" t="s">
        <v>25</v>
      </c>
      <c r="D6" s="16" t="s">
        <v>26</v>
      </c>
      <c r="E6" s="17" t="s">
        <v>22</v>
      </c>
      <c r="F6" s="14">
        <v>29.68</v>
      </c>
      <c r="G6" s="18">
        <v>280</v>
      </c>
      <c r="H6" s="18">
        <f>F6*G6</f>
        <v>8310.4</v>
      </c>
      <c r="I6" s="19" t="s">
        <v>27</v>
      </c>
      <c r="J6" s="9">
        <v>160</v>
      </c>
      <c r="K6" s="9"/>
    </row>
    <row r="7" ht="40" customHeight="1" spans="1:11">
      <c r="A7" s="9"/>
      <c r="B7" s="9">
        <v>3</v>
      </c>
      <c r="C7" s="9" t="s">
        <v>28</v>
      </c>
      <c r="D7" s="9" t="s">
        <v>29</v>
      </c>
      <c r="E7" s="17" t="s">
        <v>22</v>
      </c>
      <c r="F7" s="14">
        <v>105.52</v>
      </c>
      <c r="G7" s="18">
        <v>580</v>
      </c>
      <c r="H7" s="18">
        <f>F7*G7</f>
        <v>61201.6</v>
      </c>
      <c r="I7" s="19" t="s">
        <v>30</v>
      </c>
      <c r="J7" s="9">
        <v>320</v>
      </c>
      <c r="K7" s="9"/>
    </row>
    <row r="8" ht="40" customHeight="1" spans="1:11">
      <c r="A8" s="9"/>
      <c r="B8" s="9">
        <v>4</v>
      </c>
      <c r="C8" s="9" t="s">
        <v>31</v>
      </c>
      <c r="D8" s="9" t="s">
        <v>32</v>
      </c>
      <c r="E8" s="17" t="s">
        <v>33</v>
      </c>
      <c r="F8" s="14">
        <v>118</v>
      </c>
      <c r="G8" s="18">
        <v>15</v>
      </c>
      <c r="H8" s="18">
        <f t="shared" ref="H8:H23" si="0">F8*G8</f>
        <v>1770</v>
      </c>
      <c r="I8" s="19" t="s">
        <v>34</v>
      </c>
      <c r="J8" s="9">
        <f t="shared" ref="J8:J21" si="1">G8</f>
        <v>15</v>
      </c>
      <c r="K8" s="9"/>
    </row>
    <row r="9" ht="40" customHeight="1" spans="1:11">
      <c r="A9" s="9"/>
      <c r="B9" s="9">
        <v>5</v>
      </c>
      <c r="C9" s="9" t="s">
        <v>31</v>
      </c>
      <c r="D9" s="9" t="s">
        <v>35</v>
      </c>
      <c r="E9" s="17" t="s">
        <v>33</v>
      </c>
      <c r="F9" s="14">
        <v>8</v>
      </c>
      <c r="G9" s="18">
        <v>95</v>
      </c>
      <c r="H9" s="18">
        <f t="shared" si="0"/>
        <v>760</v>
      </c>
      <c r="I9" s="19" t="s">
        <v>36</v>
      </c>
      <c r="J9" s="9">
        <f t="shared" si="1"/>
        <v>95</v>
      </c>
      <c r="K9" s="9"/>
    </row>
    <row r="10" ht="40" customHeight="1" spans="1:11">
      <c r="A10" s="9"/>
      <c r="B10" s="9">
        <v>6</v>
      </c>
      <c r="C10" s="9" t="s">
        <v>31</v>
      </c>
      <c r="D10" s="9" t="s">
        <v>37</v>
      </c>
      <c r="E10" s="17" t="s">
        <v>33</v>
      </c>
      <c r="F10" s="14">
        <v>25</v>
      </c>
      <c r="G10" s="18">
        <v>63</v>
      </c>
      <c r="H10" s="18">
        <f t="shared" si="0"/>
        <v>1575</v>
      </c>
      <c r="I10" s="19" t="s">
        <v>38</v>
      </c>
      <c r="J10" s="9">
        <f t="shared" si="1"/>
        <v>63</v>
      </c>
      <c r="K10" s="9"/>
    </row>
    <row r="11" ht="40" customHeight="1" spans="1:11">
      <c r="A11" s="9"/>
      <c r="B11" s="9">
        <v>7</v>
      </c>
      <c r="C11" s="13" t="s">
        <v>39</v>
      </c>
      <c r="D11" s="13" t="s">
        <v>40</v>
      </c>
      <c r="E11" s="17" t="s">
        <v>33</v>
      </c>
      <c r="F11" s="14">
        <v>4</v>
      </c>
      <c r="G11" s="18">
        <v>80</v>
      </c>
      <c r="H11" s="18">
        <f t="shared" si="0"/>
        <v>320</v>
      </c>
      <c r="I11" s="19" t="s">
        <v>41</v>
      </c>
      <c r="J11" s="9">
        <f t="shared" si="1"/>
        <v>80</v>
      </c>
      <c r="K11" s="9"/>
    </row>
    <row r="12" ht="54" spans="1:11">
      <c r="A12" s="9"/>
      <c r="B12" s="9">
        <v>8</v>
      </c>
      <c r="C12" s="9" t="s">
        <v>42</v>
      </c>
      <c r="D12" s="13" t="s">
        <v>43</v>
      </c>
      <c r="E12" s="17" t="s">
        <v>44</v>
      </c>
      <c r="F12" s="14">
        <v>690</v>
      </c>
      <c r="G12" s="18">
        <v>1.76</v>
      </c>
      <c r="H12" s="18">
        <f t="shared" si="0"/>
        <v>1214.4</v>
      </c>
      <c r="I12" s="19" t="s">
        <v>45</v>
      </c>
      <c r="J12" s="9">
        <v>1.5</v>
      </c>
      <c r="K12" s="9"/>
    </row>
    <row r="13" ht="40" customHeight="1" spans="1:11">
      <c r="A13" s="9"/>
      <c r="B13" s="9">
        <v>9</v>
      </c>
      <c r="C13" s="9" t="s">
        <v>46</v>
      </c>
      <c r="D13" s="9" t="s">
        <v>47</v>
      </c>
      <c r="E13" s="17" t="s">
        <v>44</v>
      </c>
      <c r="F13" s="14">
        <v>72</v>
      </c>
      <c r="G13" s="18">
        <v>245</v>
      </c>
      <c r="H13" s="18">
        <f t="shared" si="0"/>
        <v>17640</v>
      </c>
      <c r="I13" s="15" t="s">
        <v>48</v>
      </c>
      <c r="J13" s="9">
        <f t="shared" si="1"/>
        <v>245</v>
      </c>
      <c r="K13" s="9"/>
    </row>
    <row r="14" ht="64.8" spans="1:11">
      <c r="A14" s="9"/>
      <c r="B14" s="9">
        <v>10</v>
      </c>
      <c r="C14" s="9" t="s">
        <v>49</v>
      </c>
      <c r="D14" s="9" t="s">
        <v>50</v>
      </c>
      <c r="E14" s="17" t="s">
        <v>44</v>
      </c>
      <c r="F14" s="14">
        <v>7</v>
      </c>
      <c r="G14" s="18">
        <v>2300</v>
      </c>
      <c r="H14" s="18">
        <f t="shared" si="0"/>
        <v>16100</v>
      </c>
      <c r="I14" s="19" t="s">
        <v>51</v>
      </c>
      <c r="J14" s="9">
        <v>2200</v>
      </c>
      <c r="K14" s="9"/>
    </row>
    <row r="15" ht="40" customHeight="1" spans="1:11">
      <c r="A15" s="9"/>
      <c r="B15" s="9">
        <v>11</v>
      </c>
      <c r="C15" s="9" t="s">
        <v>52</v>
      </c>
      <c r="D15" s="9" t="s">
        <v>53</v>
      </c>
      <c r="E15" s="17" t="s">
        <v>44</v>
      </c>
      <c r="F15" s="14">
        <v>157</v>
      </c>
      <c r="G15" s="18">
        <v>77.98</v>
      </c>
      <c r="H15" s="18">
        <f t="shared" si="0"/>
        <v>12242.86</v>
      </c>
      <c r="I15" s="19" t="s">
        <v>54</v>
      </c>
      <c r="J15" s="9">
        <v>77.98</v>
      </c>
      <c r="K15" s="13"/>
    </row>
    <row r="16" ht="40" customHeight="1" spans="1:11">
      <c r="A16" s="9"/>
      <c r="B16" s="9">
        <v>12</v>
      </c>
      <c r="C16" s="9" t="s">
        <v>55</v>
      </c>
      <c r="D16" s="16" t="s">
        <v>56</v>
      </c>
      <c r="E16" s="17" t="s">
        <v>57</v>
      </c>
      <c r="F16" s="14">
        <v>5</v>
      </c>
      <c r="G16" s="18">
        <v>135</v>
      </c>
      <c r="H16" s="18">
        <f t="shared" si="0"/>
        <v>675</v>
      </c>
      <c r="I16" s="19" t="s">
        <v>58</v>
      </c>
      <c r="J16" s="9">
        <v>80</v>
      </c>
      <c r="K16" s="9"/>
    </row>
    <row r="17" ht="40" customHeight="1" spans="1:11">
      <c r="A17" s="9"/>
      <c r="B17" s="9">
        <v>13</v>
      </c>
      <c r="C17" s="9" t="s">
        <v>55</v>
      </c>
      <c r="D17" s="16" t="s">
        <v>59</v>
      </c>
      <c r="E17" s="17" t="s">
        <v>57</v>
      </c>
      <c r="F17" s="24">
        <v>18</v>
      </c>
      <c r="G17" s="25">
        <v>360</v>
      </c>
      <c r="H17" s="18">
        <f t="shared" si="0"/>
        <v>6480</v>
      </c>
      <c r="I17" s="19" t="s">
        <v>60</v>
      </c>
      <c r="J17" s="9">
        <v>300</v>
      </c>
      <c r="K17" s="9"/>
    </row>
    <row r="18" ht="40" customHeight="1" spans="1:11">
      <c r="A18" s="9"/>
      <c r="B18" s="9">
        <v>14</v>
      </c>
      <c r="C18" s="9" t="s">
        <v>61</v>
      </c>
      <c r="D18" s="26" t="s">
        <v>62</v>
      </c>
      <c r="E18" s="17" t="s">
        <v>63</v>
      </c>
      <c r="F18" s="24">
        <f>18.456+98.976</f>
        <v>117.432</v>
      </c>
      <c r="G18" s="25">
        <v>295.47</v>
      </c>
      <c r="H18" s="18">
        <f t="shared" si="0"/>
        <v>34697.63304</v>
      </c>
      <c r="I18" s="15" t="s">
        <v>64</v>
      </c>
      <c r="J18" s="9">
        <f t="shared" si="1"/>
        <v>295.47</v>
      </c>
      <c r="K18" s="9"/>
    </row>
    <row r="19" ht="40" customHeight="1" spans="1:11">
      <c r="A19" s="9"/>
      <c r="B19" s="9">
        <v>15</v>
      </c>
      <c r="C19" s="9" t="s">
        <v>61</v>
      </c>
      <c r="D19" s="26" t="s">
        <v>65</v>
      </c>
      <c r="E19" s="17" t="s">
        <v>63</v>
      </c>
      <c r="F19" s="24">
        <v>601.921</v>
      </c>
      <c r="G19" s="25">
        <v>304.86</v>
      </c>
      <c r="H19" s="18">
        <f t="shared" si="0"/>
        <v>183501.63606</v>
      </c>
      <c r="I19" s="15" t="s">
        <v>64</v>
      </c>
      <c r="J19" s="9">
        <f t="shared" si="1"/>
        <v>304.86</v>
      </c>
      <c r="K19" s="9"/>
    </row>
    <row r="20" ht="40" customHeight="1" spans="1:11">
      <c r="A20" s="9"/>
      <c r="B20" s="9">
        <v>16</v>
      </c>
      <c r="C20" s="13" t="s">
        <v>66</v>
      </c>
      <c r="D20" s="26" t="s">
        <v>67</v>
      </c>
      <c r="E20" s="27" t="s">
        <v>68</v>
      </c>
      <c r="F20" s="24">
        <v>2192</v>
      </c>
      <c r="G20" s="25">
        <v>72</v>
      </c>
      <c r="H20" s="18">
        <f t="shared" si="0"/>
        <v>157824</v>
      </c>
      <c r="I20" s="19" t="s">
        <v>69</v>
      </c>
      <c r="J20" s="9">
        <f t="shared" si="1"/>
        <v>72</v>
      </c>
      <c r="K20" s="13" t="s">
        <v>70</v>
      </c>
    </row>
    <row r="21" ht="79.5" customHeight="1" spans="1:11">
      <c r="A21" s="9"/>
      <c r="B21" s="9">
        <v>17</v>
      </c>
      <c r="C21" s="9" t="s">
        <v>71</v>
      </c>
      <c r="D21" s="23" t="s">
        <v>72</v>
      </c>
      <c r="E21" s="17" t="s">
        <v>73</v>
      </c>
      <c r="F21" s="24">
        <v>85</v>
      </c>
      <c r="G21" s="25">
        <v>25</v>
      </c>
      <c r="H21" s="18">
        <f t="shared" si="0"/>
        <v>2125</v>
      </c>
      <c r="I21" s="19" t="s">
        <v>74</v>
      </c>
      <c r="J21" s="9">
        <v>21.68</v>
      </c>
      <c r="K21" s="13" t="s">
        <v>75</v>
      </c>
    </row>
    <row r="22" ht="40" customHeight="1" spans="1:11">
      <c r="A22" s="9"/>
      <c r="B22" s="9">
        <v>18</v>
      </c>
      <c r="C22" s="9" t="s">
        <v>76</v>
      </c>
      <c r="D22" s="23" t="s">
        <v>77</v>
      </c>
      <c r="E22" s="17" t="s">
        <v>22</v>
      </c>
      <c r="F22" s="24">
        <f>1850*2.5</f>
        <v>4625</v>
      </c>
      <c r="G22" s="25">
        <v>18</v>
      </c>
      <c r="H22" s="18">
        <f t="shared" si="0"/>
        <v>83250</v>
      </c>
      <c r="I22" s="19" t="s">
        <v>78</v>
      </c>
      <c r="J22" s="9">
        <v>18</v>
      </c>
      <c r="K22" s="13" t="s">
        <v>70</v>
      </c>
    </row>
    <row r="23" ht="40" customHeight="1" spans="1:11">
      <c r="A23" s="9"/>
      <c r="B23" s="9">
        <v>19</v>
      </c>
      <c r="C23" s="9" t="s">
        <v>79</v>
      </c>
      <c r="D23" s="28" t="s">
        <v>80</v>
      </c>
      <c r="E23" s="17" t="s">
        <v>22</v>
      </c>
      <c r="F23" s="14">
        <v>31.453</v>
      </c>
      <c r="G23" s="18">
        <v>258.36</v>
      </c>
      <c r="H23" s="18">
        <f t="shared" si="0"/>
        <v>8126.19708</v>
      </c>
      <c r="I23" s="15" t="s">
        <v>81</v>
      </c>
      <c r="J23" s="9">
        <f>G23</f>
        <v>258.36</v>
      </c>
      <c r="K23" s="9"/>
    </row>
    <row r="24" ht="40" customHeight="1" spans="1:11">
      <c r="A24" s="9"/>
      <c r="B24" s="9">
        <v>20</v>
      </c>
      <c r="C24" s="9" t="s">
        <v>82</v>
      </c>
      <c r="D24" s="23" t="s">
        <v>83</v>
      </c>
      <c r="E24" s="17" t="s">
        <v>22</v>
      </c>
      <c r="F24" s="24">
        <f>570.857+17.258</f>
        <v>588.115</v>
      </c>
      <c r="G24" s="25">
        <v>73.38</v>
      </c>
      <c r="H24" s="18">
        <f t="shared" ref="H24:H34" si="2">F24*G24</f>
        <v>43155.8787</v>
      </c>
      <c r="I24" s="15" t="s">
        <v>84</v>
      </c>
      <c r="J24" s="9">
        <v>73.38</v>
      </c>
      <c r="K24" s="9"/>
    </row>
    <row r="25" ht="40" customHeight="1" spans="1:11">
      <c r="A25" s="9"/>
      <c r="B25" s="9">
        <v>21</v>
      </c>
      <c r="C25" s="9" t="s">
        <v>85</v>
      </c>
      <c r="D25" s="23" t="s">
        <v>86</v>
      </c>
      <c r="E25" s="17" t="s">
        <v>87</v>
      </c>
      <c r="F25" s="24">
        <v>32</v>
      </c>
      <c r="G25" s="25">
        <v>300.97</v>
      </c>
      <c r="H25" s="18">
        <f t="shared" si="2"/>
        <v>9631.04</v>
      </c>
      <c r="I25" s="15" t="s">
        <v>88</v>
      </c>
      <c r="J25" s="9">
        <v>300.97</v>
      </c>
      <c r="K25" s="9"/>
    </row>
    <row r="26" ht="40" customHeight="1" spans="1:11">
      <c r="A26" s="9"/>
      <c r="B26" s="9">
        <v>22</v>
      </c>
      <c r="C26" s="9" t="s">
        <v>85</v>
      </c>
      <c r="D26" s="23" t="s">
        <v>89</v>
      </c>
      <c r="E26" s="17" t="s">
        <v>87</v>
      </c>
      <c r="F26" s="24">
        <v>28.529</v>
      </c>
      <c r="G26" s="25">
        <v>219.42</v>
      </c>
      <c r="H26" s="18">
        <f t="shared" si="2"/>
        <v>6259.83318</v>
      </c>
      <c r="I26" s="15" t="s">
        <v>90</v>
      </c>
      <c r="J26" s="9">
        <v>219.42</v>
      </c>
      <c r="K26" s="9"/>
    </row>
    <row r="27" ht="40" customHeight="1" spans="1:11">
      <c r="A27" s="9"/>
      <c r="B27" s="9">
        <v>23</v>
      </c>
      <c r="C27" s="9" t="s">
        <v>85</v>
      </c>
      <c r="D27" s="23" t="s">
        <v>91</v>
      </c>
      <c r="E27" s="17" t="s">
        <v>87</v>
      </c>
      <c r="F27" s="24">
        <v>12.11</v>
      </c>
      <c r="G27" s="25">
        <v>300.97</v>
      </c>
      <c r="H27" s="18">
        <f t="shared" si="2"/>
        <v>3644.7467</v>
      </c>
      <c r="I27" s="15" t="s">
        <v>88</v>
      </c>
      <c r="J27" s="9">
        <v>300.97</v>
      </c>
      <c r="K27" s="9"/>
    </row>
    <row r="28" ht="40" customHeight="1" spans="1:11">
      <c r="A28" s="9"/>
      <c r="B28" s="9">
        <v>24</v>
      </c>
      <c r="C28" s="9" t="s">
        <v>92</v>
      </c>
      <c r="D28" s="16" t="s">
        <v>21</v>
      </c>
      <c r="E28" s="17" t="s">
        <v>22</v>
      </c>
      <c r="F28" s="14">
        <v>750.3</v>
      </c>
      <c r="G28" s="18">
        <v>4.67</v>
      </c>
      <c r="H28" s="18">
        <f t="shared" si="2"/>
        <v>3503.901</v>
      </c>
      <c r="I28" s="15" t="s">
        <v>23</v>
      </c>
      <c r="J28" s="9">
        <v>2.21</v>
      </c>
      <c r="K28" s="13" t="s">
        <v>24</v>
      </c>
    </row>
    <row r="29" ht="40" customHeight="1" spans="1:11">
      <c r="A29" s="9"/>
      <c r="B29" s="9">
        <v>25</v>
      </c>
      <c r="C29" s="9" t="s">
        <v>93</v>
      </c>
      <c r="D29" s="16" t="s">
        <v>21</v>
      </c>
      <c r="E29" s="17" t="s">
        <v>22</v>
      </c>
      <c r="F29" s="14">
        <v>677.04</v>
      </c>
      <c r="G29" s="18">
        <v>4.67</v>
      </c>
      <c r="H29" s="18">
        <f t="shared" si="2"/>
        <v>3161.7768</v>
      </c>
      <c r="I29" s="15" t="s">
        <v>23</v>
      </c>
      <c r="J29" s="9">
        <v>2.21</v>
      </c>
      <c r="K29" s="13" t="s">
        <v>24</v>
      </c>
    </row>
    <row r="30" ht="40" customHeight="1" spans="1:11">
      <c r="A30" s="9"/>
      <c r="B30" s="9">
        <v>26</v>
      </c>
      <c r="C30" s="9" t="s">
        <v>94</v>
      </c>
      <c r="D30" s="16" t="s">
        <v>26</v>
      </c>
      <c r="E30" s="17" t="s">
        <v>22</v>
      </c>
      <c r="F30" s="14">
        <v>26.239</v>
      </c>
      <c r="G30" s="18">
        <v>210</v>
      </c>
      <c r="H30" s="18">
        <f t="shared" si="2"/>
        <v>5510.19</v>
      </c>
      <c r="I30" s="19" t="s">
        <v>95</v>
      </c>
      <c r="J30" s="13">
        <v>155</v>
      </c>
      <c r="K30" s="9"/>
    </row>
    <row r="31" ht="40" customHeight="1" spans="1:11">
      <c r="A31" s="9"/>
      <c r="B31" s="9">
        <v>27</v>
      </c>
      <c r="C31" s="13" t="s">
        <v>96</v>
      </c>
      <c r="D31" s="29" t="s">
        <v>97</v>
      </c>
      <c r="E31" s="27" t="s">
        <v>73</v>
      </c>
      <c r="F31" s="24">
        <v>2915</v>
      </c>
      <c r="G31" s="25">
        <v>45</v>
      </c>
      <c r="H31" s="18">
        <f t="shared" si="2"/>
        <v>131175</v>
      </c>
      <c r="I31" s="19" t="s">
        <v>98</v>
      </c>
      <c r="J31" s="9">
        <v>45</v>
      </c>
      <c r="K31" s="9"/>
    </row>
    <row r="32" ht="40" customHeight="1" spans="1:11">
      <c r="A32" s="9"/>
      <c r="B32" s="9">
        <v>28</v>
      </c>
      <c r="C32" s="13" t="s">
        <v>99</v>
      </c>
      <c r="D32" s="26" t="s">
        <v>67</v>
      </c>
      <c r="E32" s="27" t="s">
        <v>68</v>
      </c>
      <c r="F32" s="24">
        <v>142</v>
      </c>
      <c r="G32" s="25">
        <v>72</v>
      </c>
      <c r="H32" s="18">
        <f t="shared" si="2"/>
        <v>10224</v>
      </c>
      <c r="I32" s="19" t="s">
        <v>100</v>
      </c>
      <c r="J32" s="9">
        <v>42</v>
      </c>
      <c r="K32" s="13" t="s">
        <v>70</v>
      </c>
    </row>
    <row r="33" ht="40" customHeight="1" spans="1:11">
      <c r="A33" s="9"/>
      <c r="B33" s="9">
        <v>29</v>
      </c>
      <c r="C33" s="13" t="s">
        <v>101</v>
      </c>
      <c r="D33" s="26" t="s">
        <v>102</v>
      </c>
      <c r="E33" s="27" t="s">
        <v>73</v>
      </c>
      <c r="F33" s="24">
        <f>39+76.4</f>
        <v>115.4</v>
      </c>
      <c r="G33" s="25">
        <v>10.28</v>
      </c>
      <c r="H33" s="18">
        <f t="shared" si="2"/>
        <v>1186.312</v>
      </c>
      <c r="I33" s="15" t="s">
        <v>23</v>
      </c>
      <c r="J33" s="9">
        <v>10.28</v>
      </c>
      <c r="K33" s="13"/>
    </row>
    <row r="34" ht="40" customHeight="1" spans="1:11">
      <c r="A34" s="9"/>
      <c r="B34" s="9">
        <v>30</v>
      </c>
      <c r="C34" s="13" t="s">
        <v>103</v>
      </c>
      <c r="D34" s="26"/>
      <c r="E34" s="27" t="s">
        <v>104</v>
      </c>
      <c r="F34" s="24">
        <f>0.4*5930.257</f>
        <v>2372.1028</v>
      </c>
      <c r="G34" s="25">
        <v>13.2</v>
      </c>
      <c r="H34" s="18">
        <f t="shared" si="2"/>
        <v>31311.75696</v>
      </c>
      <c r="I34" s="15" t="s">
        <v>23</v>
      </c>
      <c r="J34" s="9">
        <v>11.88</v>
      </c>
      <c r="K34" s="13" t="s">
        <v>105</v>
      </c>
    </row>
    <row r="35" ht="73" customHeight="1" spans="1:11">
      <c r="A35" s="9" t="s">
        <v>106</v>
      </c>
      <c r="B35" s="9"/>
      <c r="C35" s="9"/>
      <c r="D35" s="9"/>
      <c r="E35" s="9"/>
      <c r="F35" s="10"/>
      <c r="G35" s="9"/>
      <c r="H35" s="9"/>
      <c r="I35" s="15"/>
      <c r="J35" s="9"/>
      <c r="K35" s="9"/>
    </row>
    <row r="36" ht="94" customHeight="1" spans="1:11">
      <c r="A36" s="9" t="s">
        <v>107</v>
      </c>
      <c r="B36" s="9"/>
      <c r="C36" s="9"/>
      <c r="D36" s="20" t="s">
        <v>108</v>
      </c>
      <c r="E36" s="20"/>
      <c r="F36" s="20"/>
      <c r="G36" s="21"/>
      <c r="H36" s="21"/>
      <c r="I36" s="20"/>
      <c r="J36" s="20"/>
      <c r="K36" s="20"/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1:K36" etc:filterBottomFollowUsedRange="0">
    <extLst/>
  </autoFilter>
  <mergeCells count="12">
    <mergeCell ref="A1:K1"/>
    <mergeCell ref="B2:C2"/>
    <mergeCell ref="D2:H2"/>
    <mergeCell ref="J2:K2"/>
    <mergeCell ref="B3:C3"/>
    <mergeCell ref="D3:H3"/>
    <mergeCell ref="J3:K3"/>
    <mergeCell ref="A35:C35"/>
    <mergeCell ref="D35:K35"/>
    <mergeCell ref="A36:C36"/>
    <mergeCell ref="D36:K36"/>
    <mergeCell ref="A2:A3"/>
  </mergeCells>
  <pageMargins left="0.15625" right="0.15625" top="0.393055555555556" bottom="0.313888888888889" header="0.235416666666667" footer="0.313888888888889"/>
  <pageSetup paperSize="9" scale="79" fitToHeight="0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7"/>
  <sheetViews>
    <sheetView tabSelected="1" view="pageBreakPreview" zoomScaleNormal="115" workbookViewId="0">
      <pane ySplit="4" topLeftCell="A5" activePane="bottomLeft" state="frozen"/>
      <selection/>
      <selection pane="bottomLeft" activeCell="D6" sqref="D6:K6"/>
    </sheetView>
  </sheetViews>
  <sheetFormatPr defaultColWidth="9" defaultRowHeight="37.9" customHeight="1" outlineLevelRow="6"/>
  <cols>
    <col min="1" max="1" width="5.33333333333333" style="2" customWidth="1"/>
    <col min="2" max="2" width="4.37962962962963" style="2" customWidth="1"/>
    <col min="3" max="3" width="25.8796296296296" style="3" customWidth="1"/>
    <col min="4" max="4" width="24" style="3" customWidth="1"/>
    <col min="5" max="5" width="5.25" style="3" customWidth="1"/>
    <col min="6" max="6" width="10.6296296296296" style="4" customWidth="1"/>
    <col min="7" max="7" width="10.6296296296296" style="3" customWidth="1"/>
    <col min="8" max="8" width="11.6296296296296" style="3" customWidth="1"/>
    <col min="9" max="9" width="39.5555555555556" style="5" customWidth="1"/>
    <col min="10" max="10" width="17" style="3" customWidth="1"/>
    <col min="11" max="11" width="12.1296296296296" style="3" customWidth="1"/>
    <col min="12" max="12" width="9.25" style="2" hidden="1" customWidth="1"/>
    <col min="13" max="13" width="9" style="2" hidden="1" customWidth="1"/>
    <col min="14" max="16384" width="9" style="2"/>
  </cols>
  <sheetData>
    <row r="1" s="1" customFormat="1" customHeight="1" spans="1:11">
      <c r="A1" s="22" t="s">
        <v>109</v>
      </c>
      <c r="B1" s="6"/>
      <c r="C1" s="6"/>
      <c r="D1" s="6"/>
      <c r="E1" s="6"/>
      <c r="F1" s="7"/>
      <c r="G1" s="6"/>
      <c r="H1" s="6"/>
      <c r="I1" s="8"/>
      <c r="J1" s="6"/>
      <c r="K1" s="6"/>
    </row>
    <row r="2" s="1" customFormat="1" ht="30" customHeight="1" spans="1:11">
      <c r="A2" s="9" t="s">
        <v>1</v>
      </c>
      <c r="B2" s="9" t="s">
        <v>2</v>
      </c>
      <c r="C2" s="9"/>
      <c r="D2" s="9" t="s">
        <v>3</v>
      </c>
      <c r="E2" s="9"/>
      <c r="F2" s="10"/>
      <c r="G2" s="9"/>
      <c r="H2" s="9"/>
      <c r="I2" s="9" t="s">
        <v>4</v>
      </c>
      <c r="J2" s="11"/>
      <c r="K2" s="12"/>
    </row>
    <row r="3" s="1" customFormat="1" ht="27" customHeight="1" spans="1:11">
      <c r="A3" s="9"/>
      <c r="B3" s="9" t="s">
        <v>5</v>
      </c>
      <c r="C3" s="9"/>
      <c r="D3" s="13" t="s">
        <v>6</v>
      </c>
      <c r="E3" s="13"/>
      <c r="F3" s="13"/>
      <c r="G3" s="13"/>
      <c r="H3" s="13"/>
      <c r="I3" s="13" t="s">
        <v>7</v>
      </c>
      <c r="J3" s="13" t="s">
        <v>8</v>
      </c>
      <c r="K3" s="13"/>
    </row>
    <row r="4" s="1" customFormat="1" ht="57" customHeight="1" spans="1:11">
      <c r="A4" s="9" t="s">
        <v>9</v>
      </c>
      <c r="B4" s="9" t="s">
        <v>10</v>
      </c>
      <c r="C4" s="9" t="s">
        <v>11</v>
      </c>
      <c r="D4" s="9" t="s">
        <v>12</v>
      </c>
      <c r="E4" s="9" t="s">
        <v>13</v>
      </c>
      <c r="F4" s="14" t="s">
        <v>14</v>
      </c>
      <c r="G4" s="9" t="s">
        <v>15</v>
      </c>
      <c r="H4" s="9" t="s">
        <v>16</v>
      </c>
      <c r="I4" s="15" t="s">
        <v>17</v>
      </c>
      <c r="J4" s="9" t="s">
        <v>18</v>
      </c>
      <c r="K4" s="9" t="s">
        <v>19</v>
      </c>
    </row>
    <row r="5" ht="52" customHeight="1" spans="1:11">
      <c r="A5" s="9"/>
      <c r="B5" s="9">
        <v>1</v>
      </c>
      <c r="C5" s="9" t="s">
        <v>110</v>
      </c>
      <c r="D5" s="23" t="s">
        <v>77</v>
      </c>
      <c r="E5" s="17" t="s">
        <v>111</v>
      </c>
      <c r="F5" s="24">
        <f>1850*2.5</f>
        <v>4625</v>
      </c>
      <c r="G5" s="25">
        <v>65</v>
      </c>
      <c r="H5" s="18">
        <f>F5*G5</f>
        <v>300625</v>
      </c>
      <c r="I5" s="19" t="s">
        <v>78</v>
      </c>
      <c r="J5" s="13">
        <v>65</v>
      </c>
      <c r="K5" s="13" t="s">
        <v>70</v>
      </c>
    </row>
    <row r="6" ht="72" customHeight="1" spans="1:11">
      <c r="A6" s="9" t="s">
        <v>106</v>
      </c>
      <c r="B6" s="9"/>
      <c r="C6" s="9"/>
      <c r="D6" s="9"/>
      <c r="E6" s="9"/>
      <c r="F6" s="10"/>
      <c r="G6" s="9"/>
      <c r="H6" s="9"/>
      <c r="I6" s="15"/>
      <c r="J6" s="9"/>
      <c r="K6" s="9"/>
    </row>
    <row r="7" ht="104" customHeight="1" spans="1:11">
      <c r="A7" s="9" t="s">
        <v>107</v>
      </c>
      <c r="B7" s="9"/>
      <c r="C7" s="9"/>
      <c r="D7" s="20" t="s">
        <v>108</v>
      </c>
      <c r="E7" s="20"/>
      <c r="F7" s="20"/>
      <c r="G7" s="21"/>
      <c r="H7" s="21"/>
      <c r="I7" s="20"/>
      <c r="J7" s="20"/>
      <c r="K7" s="20"/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1:K7" etc:filterBottomFollowUsedRange="0">
    <extLst/>
  </autoFilter>
  <mergeCells count="12">
    <mergeCell ref="A1:K1"/>
    <mergeCell ref="B2:C2"/>
    <mergeCell ref="D2:H2"/>
    <mergeCell ref="J2:K2"/>
    <mergeCell ref="B3:C3"/>
    <mergeCell ref="D3:H3"/>
    <mergeCell ref="J3:K3"/>
    <mergeCell ref="A6:C6"/>
    <mergeCell ref="D6:K6"/>
    <mergeCell ref="A7:C7"/>
    <mergeCell ref="D7:K7"/>
    <mergeCell ref="A2:A3"/>
  </mergeCells>
  <pageMargins left="0.15625" right="0.15625" top="0.393055555555556" bottom="0.313888888888889" header="0.235416666666667" footer="0.313888888888889"/>
  <pageSetup paperSize="9" scale="88" fitToHeight="0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7"/>
  <sheetViews>
    <sheetView view="pageBreakPreview" zoomScaleNormal="115" workbookViewId="0">
      <pane ySplit="4" topLeftCell="A5" activePane="bottomLeft" state="frozen"/>
      <selection/>
      <selection pane="bottomLeft" activeCell="D6" sqref="D6:K6"/>
    </sheetView>
  </sheetViews>
  <sheetFormatPr defaultColWidth="9" defaultRowHeight="37.9" customHeight="1" outlineLevelRow="6"/>
  <cols>
    <col min="1" max="1" width="6" style="2" customWidth="1"/>
    <col min="2" max="2" width="4.37962962962963" style="2" customWidth="1"/>
    <col min="3" max="3" width="25.8796296296296" style="3" customWidth="1"/>
    <col min="4" max="4" width="24" style="3" customWidth="1"/>
    <col min="5" max="5" width="5.25" style="3" customWidth="1"/>
    <col min="6" max="6" width="10.6296296296296" style="4" customWidth="1"/>
    <col min="7" max="7" width="10.6296296296296" style="3" customWidth="1"/>
    <col min="8" max="8" width="11.6296296296296" style="3" customWidth="1"/>
    <col min="9" max="9" width="43.3333333333333" style="5" customWidth="1"/>
    <col min="10" max="10" width="14.3333333333333" style="3" customWidth="1"/>
    <col min="11" max="11" width="12.1296296296296" style="3" customWidth="1"/>
    <col min="12" max="12" width="9.25" style="2" hidden="1" customWidth="1"/>
    <col min="13" max="13" width="9" style="2" hidden="1" customWidth="1"/>
    <col min="14" max="16384" width="9" style="2"/>
  </cols>
  <sheetData>
    <row r="1" s="1" customFormat="1" customHeight="1" spans="1:11">
      <c r="A1" s="6" t="s">
        <v>112</v>
      </c>
      <c r="B1" s="6"/>
      <c r="C1" s="6"/>
      <c r="D1" s="6"/>
      <c r="E1" s="6"/>
      <c r="F1" s="7"/>
      <c r="G1" s="6"/>
      <c r="H1" s="6"/>
      <c r="I1" s="8"/>
      <c r="J1" s="6"/>
      <c r="K1" s="6"/>
    </row>
    <row r="2" s="1" customFormat="1" ht="30" customHeight="1" spans="1:11">
      <c r="A2" s="9" t="s">
        <v>1</v>
      </c>
      <c r="B2" s="9" t="s">
        <v>2</v>
      </c>
      <c r="C2" s="9"/>
      <c r="D2" s="9" t="s">
        <v>3</v>
      </c>
      <c r="E2" s="9"/>
      <c r="F2" s="10"/>
      <c r="G2" s="9"/>
      <c r="H2" s="9"/>
      <c r="I2" s="9" t="s">
        <v>4</v>
      </c>
      <c r="J2" s="11"/>
      <c r="K2" s="12"/>
    </row>
    <row r="3" s="1" customFormat="1" ht="27" customHeight="1" spans="1:11">
      <c r="A3" s="9"/>
      <c r="B3" s="9" t="s">
        <v>5</v>
      </c>
      <c r="C3" s="9"/>
      <c r="D3" s="13" t="s">
        <v>6</v>
      </c>
      <c r="E3" s="13"/>
      <c r="F3" s="13"/>
      <c r="G3" s="13"/>
      <c r="H3" s="13"/>
      <c r="I3" s="13" t="s">
        <v>7</v>
      </c>
      <c r="J3" s="13" t="s">
        <v>8</v>
      </c>
      <c r="K3" s="13"/>
    </row>
    <row r="4" s="1" customFormat="1" ht="57" customHeight="1" spans="1:11">
      <c r="A4" s="9" t="s">
        <v>9</v>
      </c>
      <c r="B4" s="9" t="s">
        <v>10</v>
      </c>
      <c r="C4" s="9" t="s">
        <v>11</v>
      </c>
      <c r="D4" s="9" t="s">
        <v>12</v>
      </c>
      <c r="E4" s="9" t="s">
        <v>13</v>
      </c>
      <c r="F4" s="14" t="s">
        <v>14</v>
      </c>
      <c r="G4" s="9" t="s">
        <v>15</v>
      </c>
      <c r="H4" s="9" t="s">
        <v>16</v>
      </c>
      <c r="I4" s="15" t="s">
        <v>17</v>
      </c>
      <c r="J4" s="9" t="s">
        <v>18</v>
      </c>
      <c r="K4" s="9" t="s">
        <v>19</v>
      </c>
    </row>
    <row r="5" ht="61" customHeight="1" spans="1:11">
      <c r="A5" s="9"/>
      <c r="B5" s="9">
        <v>1</v>
      </c>
      <c r="C5" s="9" t="s">
        <v>113</v>
      </c>
      <c r="D5" s="16" t="s">
        <v>114</v>
      </c>
      <c r="E5" s="17" t="s">
        <v>22</v>
      </c>
      <c r="F5" s="14">
        <f>6048</f>
        <v>6048</v>
      </c>
      <c r="G5" s="18">
        <v>200</v>
      </c>
      <c r="H5" s="18">
        <f>F5*G5</f>
        <v>1209600</v>
      </c>
      <c r="I5" s="19" t="s">
        <v>115</v>
      </c>
      <c r="J5" s="9">
        <v>92.92</v>
      </c>
      <c r="K5" s="9" t="s">
        <v>116</v>
      </c>
    </row>
    <row r="6" ht="106" customHeight="1" spans="1:11">
      <c r="A6" s="9" t="s">
        <v>106</v>
      </c>
      <c r="B6" s="9"/>
      <c r="C6" s="9"/>
      <c r="D6" s="9"/>
      <c r="E6" s="9"/>
      <c r="F6" s="10"/>
      <c r="G6" s="9"/>
      <c r="H6" s="9"/>
      <c r="I6" s="15"/>
      <c r="J6" s="9"/>
      <c r="K6" s="9"/>
    </row>
    <row r="7" ht="127" customHeight="1" spans="1:11">
      <c r="A7" s="9" t="s">
        <v>107</v>
      </c>
      <c r="B7" s="9"/>
      <c r="C7" s="9"/>
      <c r="D7" s="20" t="s">
        <v>108</v>
      </c>
      <c r="E7" s="20"/>
      <c r="F7" s="20"/>
      <c r="G7" s="21"/>
      <c r="H7" s="21"/>
      <c r="I7" s="20"/>
      <c r="J7" s="20"/>
      <c r="K7" s="20"/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1:K7" etc:filterBottomFollowUsedRange="0">
    <extLst/>
  </autoFilter>
  <mergeCells count="12">
    <mergeCell ref="A1:K1"/>
    <mergeCell ref="B2:C2"/>
    <mergeCell ref="D2:H2"/>
    <mergeCell ref="J2:K2"/>
    <mergeCell ref="B3:C3"/>
    <mergeCell ref="D3:H3"/>
    <mergeCell ref="J3:K3"/>
    <mergeCell ref="A6:C6"/>
    <mergeCell ref="D6:K6"/>
    <mergeCell ref="A7:C7"/>
    <mergeCell ref="D7:K7"/>
    <mergeCell ref="A2:A3"/>
  </mergeCells>
  <pageMargins left="0.15625" right="0.15625" top="0.393055555555556" bottom="0.313888888888889" header="0.235416666666667" footer="0.313888888888889"/>
  <pageSetup paperSize="9" scale="88" fitToHeight="0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0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5 4 5 9 1 1 6 9 4 7 1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0 " / > < p i x e l a t o r L i s t   s h e e t S t i d = " 1 1 " / > < p i x e l a t o r L i s t   s h e e t S t i d = " 1 3 " / > < p i x e l a t o r L i s t   s h e e t S t i d = " 1 4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WWO_wpscloud_20260819174756-ed9259823c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20万以内</vt:lpstr>
      <vt:lpstr>20万以上</vt:lpstr>
      <vt:lpstr>20万以上 (超1%)</vt:lpstr>
      <vt:lpstr>WpsReserved_CellImgList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tuyuqian</cp:lastModifiedBy>
  <dcterms:created xsi:type="dcterms:W3CDTF">2019-08-28T23:49:00Z</dcterms:created>
  <cp:lastPrinted>2022-10-28T01:11:00Z</cp:lastPrinted>
  <dcterms:modified xsi:type="dcterms:W3CDTF">2026-08-31T09:22:33Z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1410485700EA4A95AB611F587171FB63_13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