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工作\06-项目课题\02商圈绿化项目\10财审\补件\缺项\"/>
    </mc:Choice>
  </mc:AlternateContent>
  <xr:revisionPtr revIDLastSave="0" documentId="13_ncr:1_{9473186A-F07F-4A96-9D01-2A5601E77D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主要材料表" sheetId="1" r:id="rId1"/>
  </sheets>
  <definedNames>
    <definedName name="_xlnm._FilterDatabase" localSheetId="0" hidden="1">主要材料表!$B$4:$GZ$29</definedName>
    <definedName name="_xlnm.Print_Titles" localSheetId="0">主要材料表!$1:$4</definedName>
  </definedNames>
  <calcPr calcId="191029"/>
</workbook>
</file>

<file path=xl/calcChain.xml><?xml version="1.0" encoding="utf-8"?>
<calcChain xmlns="http://schemas.openxmlformats.org/spreadsheetml/2006/main">
  <c r="H26" i="1" l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F7" i="1"/>
  <c r="B7" i="1"/>
  <c r="H6" i="1"/>
  <c r="F6" i="1"/>
  <c r="B6" i="1"/>
  <c r="H5" i="1"/>
  <c r="B5" i="1"/>
</calcChain>
</file>

<file path=xl/sharedStrings.xml><?xml version="1.0" encoding="utf-8"?>
<sst xmlns="http://schemas.openxmlformats.org/spreadsheetml/2006/main" count="123" uniqueCount="83">
  <si>
    <t>立项批复项目名称</t>
  </si>
  <si>
    <t>商圈周边海绵提升改造工程</t>
  </si>
  <si>
    <t>立项批复文号</t>
  </si>
  <si>
    <t>项目单位</t>
  </si>
  <si>
    <t>龙岩市园林绿化中心</t>
  </si>
  <si>
    <t>项目主管部门</t>
  </si>
  <si>
    <t>项目
基本
情况</t>
  </si>
  <si>
    <t>序号</t>
  </si>
  <si>
    <t>材料名称</t>
  </si>
  <si>
    <t>主要规格参数、建议品牌</t>
  </si>
  <si>
    <t>单位</t>
  </si>
  <si>
    <t>数量</t>
  </si>
  <si>
    <t>编制单位询价，不含税材料单价（元）</t>
  </si>
  <si>
    <t>金额（元）</t>
  </si>
  <si>
    <t>单价来源（询价单位名称、联系电话、报价情况或其他参考单价依据）</t>
  </si>
  <si>
    <t>项目单位选定小组意见，不含税材料单价（元）</t>
  </si>
  <si>
    <t>备注</t>
  </si>
  <si>
    <t>87型铸铁雨水斗</t>
  </si>
  <si>
    <t>DN200（斗体+格栅+压圈+防水压环）</t>
  </si>
  <si>
    <t>套</t>
  </si>
  <si>
    <t>1、建杭水电灯饰卫浴材料批发电话15359076258报价：105元/套
2、好饰家水电建材电话：13605912373报价：485元/套
3、广源水电物资经营部电话：13950898995报价：520元/套</t>
  </si>
  <si>
    <t>河卵石</t>
  </si>
  <si>
    <t>φ150-200河卵石占比70%</t>
  </si>
  <si>
    <t>t</t>
  </si>
  <si>
    <t>参照大粒径鹅卵石，25预算定额基价</t>
  </si>
  <si>
    <t>参考2026年6月龙岩市建设工程造价信息</t>
  </si>
  <si>
    <t>φ300-400河卵石占比30%</t>
  </si>
  <si>
    <t>φ150-φ250河卵石</t>
  </si>
  <si>
    <t>φ100-300河卵石</t>
  </si>
  <si>
    <t>河卵石景观石摆石</t>
  </si>
  <si>
    <t>1000-1500mm长500-800mm宽400-700mm高</t>
  </si>
  <si>
    <t>滤水土工布</t>
  </si>
  <si>
    <t>200g/m2</t>
  </si>
  <si>
    <t>m²</t>
  </si>
  <si>
    <t>1、山东鑫宇新材料科技有限公司电话：18885225592报价：2.9元/m²
2、山东恒阳新材料有限公司电话：13053418885报价：3.2元/m²
3、山东建通工程科技有限公司电话：15953782330报价：2.8元/m²</t>
  </si>
  <si>
    <t>参考2026年7月厦门市建设工程造价信息300g规格</t>
  </si>
  <si>
    <t>透水土工布</t>
  </si>
  <si>
    <t>防渗土工布</t>
  </si>
  <si>
    <t>土工布</t>
  </si>
  <si>
    <t>铝单板</t>
  </si>
  <si>
    <t>3厚木纹漆</t>
  </si>
  <si>
    <t>17基价</t>
  </si>
  <si>
    <t>参考2026年7月龙岩市建设工程造价信息2.5厚氟碳铝单板</t>
  </si>
  <si>
    <t>PE花管（穿孔管）</t>
  </si>
  <si>
    <t>DN100，1.25MPa</t>
  </si>
  <si>
    <t>m</t>
  </si>
  <si>
    <t>1、建杭水电灯饰卫浴材料批发电话15359076258报价：39.86元/m
2、好饰家水电建材电话：13605912373报价：42元/m
3、广源水电物资经营部电话：13950898995报价：43.8元/m</t>
  </si>
  <si>
    <t>参考2026年7月龙岩市建设工程造价信息PE管De110</t>
  </si>
  <si>
    <t>HDPE打孔波纹管</t>
  </si>
  <si>
    <t>DN100</t>
  </si>
  <si>
    <t>25预算定额基价</t>
  </si>
  <si>
    <t>仿芝麻白砂基透水砖</t>
  </si>
  <si>
    <t>150*300*60厚</t>
  </si>
  <si>
    <t>m2</t>
  </si>
  <si>
    <t>1、鑫佑建材电话：18727255553报价：80元/m²
2、龙岩城发·天润龙城新型建材电话：13950802255报价：84元/m²
3、龙岩绿缘水泥制品有限公司电话15880698991报价：88元/m²</t>
  </si>
  <si>
    <t>参考2026年7月龙岩市建设工程造价信息</t>
  </si>
  <si>
    <t>仿芝麻灰砂基透水砖</t>
  </si>
  <si>
    <t>灰色（红色）砂基透水砖</t>
  </si>
  <si>
    <t>狐尾天门冬</t>
  </si>
  <si>
    <t>高度25cm、冠幅20cm、袋苗</t>
  </si>
  <si>
    <t>株</t>
  </si>
  <si>
    <t>1、龙岩联华绿化苗木专业合作社电话：13062228885报价：2.5元/株
2、漳州贤林花卉批发电话：13960086891报价：2.7元/株
3、鑫缘花卉电话：13860291665报价：2.85元/株</t>
  </si>
  <si>
    <t>满天星</t>
  </si>
  <si>
    <t>高度15-20cm、冠幅10-25cm</t>
  </si>
  <si>
    <t>参考2026年6月龙岩市建设工程造价信息，细叶萼距花（紫花满天星）（高度15cm，冠幅10cm）</t>
  </si>
  <si>
    <t>C20透水混凝土</t>
  </si>
  <si>
    <t>m³</t>
  </si>
  <si>
    <t>1、顺裕（龙岩）混凝土有限公司电话：0597-2793186报价：310元/m³
2、福能高新材料（龙岩）有限责任公司电话：0597-5391390报价：298.12元/m³
3、龙岩鑫港商品混凝土有限公司电话：18950861000报价：318元/m³</t>
  </si>
  <si>
    <t>按照《龙岩市财政投资评审中心工程意见》该混凝土价格按C20预拌非泵送细石混凝土价格计算</t>
  </si>
  <si>
    <t>UPVC塑料阀门</t>
  </si>
  <si>
    <t>DN100，排水阀门</t>
  </si>
  <si>
    <t>个</t>
  </si>
  <si>
    <t>参照塑料阀门φ110，25预算定额基价</t>
  </si>
  <si>
    <t>PE塑料警示带</t>
  </si>
  <si>
    <t>宽度200mm，厚度0.12mm</t>
  </si>
  <si>
    <t>参照塑料警示带，25预算定额基价</t>
  </si>
  <si>
    <t>合计</t>
  </si>
  <si>
    <t xml:space="preserve">
                                                          年      月      日
        </t>
  </si>
  <si>
    <t>专家签署意见</t>
  </si>
  <si>
    <t xml:space="preserve">
                                                      年      月      日
        </t>
  </si>
  <si>
    <t>签署意见</t>
  </si>
  <si>
    <t xml:space="preserve">  （内容可另附页）
 单位负责人：                   （签字、加盖单位公章）
年      月      日
        </t>
  </si>
  <si>
    <t>龙岩市本级财政投资建设项目缺项材料选用定价审批表（20万元以内）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</si>
</sst>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0_);[Red]\(0\)"/>
    <numFmt numFmtId="179" formatCode="0.00_ "/>
    <numFmt numFmtId="180" formatCode="0.000_ "/>
  </numFmts>
  <fonts count="17" x14ac:knownFonts="1">
    <font>
      <sz val="11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宋体"/>
      <charset val="134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3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2" fillId="0" borderId="0">
      <alignment vertical="center"/>
    </xf>
    <xf numFmtId="0" fontId="15" fillId="0" borderId="0"/>
    <xf numFmtId="0" fontId="10" fillId="0" borderId="0">
      <alignment vertical="center"/>
    </xf>
    <xf numFmtId="0" fontId="10" fillId="0" borderId="0"/>
    <xf numFmtId="0" fontId="13" fillId="0" borderId="0"/>
    <xf numFmtId="0" fontId="15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18" applyFont="1" applyAlignment="1">
      <alignment horizontal="center" vertical="center" wrapText="1"/>
    </xf>
    <xf numFmtId="0" fontId="2" fillId="0" borderId="0" xfId="18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8" applyFont="1" applyBorder="1" applyAlignment="1">
      <alignment horizontal="center" vertical="center" wrapText="1"/>
    </xf>
    <xf numFmtId="0" fontId="2" fillId="0" borderId="2" xfId="18" applyFont="1" applyBorder="1" applyAlignment="1">
      <alignment horizontal="center" vertical="center" wrapText="1"/>
    </xf>
    <xf numFmtId="178" fontId="2" fillId="0" borderId="1" xfId="18" applyNumberFormat="1" applyFont="1" applyBorder="1" applyAlignment="1">
      <alignment horizontal="center" vertical="center" wrapText="1"/>
    </xf>
    <xf numFmtId="179" fontId="2" fillId="0" borderId="1" xfId="18" applyNumberFormat="1" applyFont="1" applyBorder="1" applyAlignment="1">
      <alignment horizontal="center" vertical="center" wrapText="1"/>
    </xf>
    <xf numFmtId="0" fontId="2" fillId="0" borderId="1" xfId="18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1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79" fontId="8" fillId="0" borderId="1" xfId="4" applyNumberFormat="1" applyFont="1" applyBorder="1" applyAlignment="1">
      <alignment horizontal="center" vertical="center" wrapText="1" shrinkToFit="1"/>
    </xf>
    <xf numFmtId="18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9" fontId="3" fillId="0" borderId="1" xfId="4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18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180" fontId="8" fillId="0" borderId="4" xfId="0" applyNumberFormat="1" applyFont="1" applyBorder="1" applyAlignment="1">
      <alignment horizontal="center" vertical="center" wrapText="1"/>
    </xf>
    <xf numFmtId="179" fontId="8" fillId="0" borderId="4" xfId="0" applyNumberFormat="1" applyFont="1" applyBorder="1" applyAlignment="1">
      <alignment horizontal="center" vertical="center" wrapText="1"/>
    </xf>
    <xf numFmtId="180" fontId="8" fillId="0" borderId="2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23">
    <cellStyle name="0,0_x000d__x000a_NA_x000d__x000a_" xfId="1" xr:uid="{00000000-0005-0000-0000-000031000000}"/>
    <cellStyle name="Followed Hyperlink" xfId="2" xr:uid="{00000000-0005-0000-0000-000032000000}"/>
    <cellStyle name="Hyperlink" xfId="3" xr:uid="{00000000-0005-0000-0000-000033000000}"/>
    <cellStyle name="Normal" xfId="4" xr:uid="{00000000-0005-0000-0000-000034000000}"/>
    <cellStyle name="常规" xfId="0" builtinId="0"/>
    <cellStyle name="常规 10" xfId="5" xr:uid="{00000000-0005-0000-0000-000035000000}"/>
    <cellStyle name="常规 11" xfId="6" xr:uid="{00000000-0005-0000-0000-000036000000}"/>
    <cellStyle name="常规 12" xfId="7" xr:uid="{00000000-0005-0000-0000-000037000000}"/>
    <cellStyle name="常规 14" xfId="8" xr:uid="{00000000-0005-0000-0000-000038000000}"/>
    <cellStyle name="常规 2" xfId="9" xr:uid="{00000000-0005-0000-0000-000039000000}"/>
    <cellStyle name="常规 24" xfId="10" xr:uid="{00000000-0005-0000-0000-00003A000000}"/>
    <cellStyle name="常规 25" xfId="11" xr:uid="{00000000-0005-0000-0000-00003B000000}"/>
    <cellStyle name="常规 27" xfId="12" xr:uid="{00000000-0005-0000-0000-00003C000000}"/>
    <cellStyle name="常规 29" xfId="13" xr:uid="{00000000-0005-0000-0000-00003D000000}"/>
    <cellStyle name="常规 3" xfId="14" xr:uid="{00000000-0005-0000-0000-00003E000000}"/>
    <cellStyle name="常规 3 2" xfId="15" xr:uid="{00000000-0005-0000-0000-00003F000000}"/>
    <cellStyle name="常规 33" xfId="16" xr:uid="{00000000-0005-0000-0000-000040000000}"/>
    <cellStyle name="常规 4" xfId="17" xr:uid="{00000000-0005-0000-0000-000041000000}"/>
    <cellStyle name="常规 5" xfId="18" xr:uid="{00000000-0005-0000-0000-000042000000}"/>
    <cellStyle name="常规 56" xfId="19" xr:uid="{00000000-0005-0000-0000-000043000000}"/>
    <cellStyle name="常规 57" xfId="20" xr:uid="{00000000-0005-0000-0000-000044000000}"/>
    <cellStyle name="常规 58" xfId="21" xr:uid="{00000000-0005-0000-0000-000045000000}"/>
    <cellStyle name="常规 9" xfId="22" xr:uid="{00000000-0005-0000-0000-000046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8" dbFileVersion="0" changeLogVersion="0">
    <open main="28" threadCnt="1"/>
    <sheetInfos>
      <sheetInfo cellCmpFml="8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29"/>
  <sheetViews>
    <sheetView tabSelected="1" zoomScaleSheetLayoutView="115" workbookViewId="0">
      <pane ySplit="4" topLeftCell="A14" activePane="bottomLeft" state="frozen"/>
      <selection pane="bottomLeft" activeCell="I14" sqref="I14"/>
    </sheetView>
  </sheetViews>
  <sheetFormatPr defaultColWidth="8" defaultRowHeight="14.4" x14ac:dyDescent="0.25"/>
  <cols>
    <col min="1" max="1" width="6.109375" style="6" customWidth="1"/>
    <col min="2" max="2" width="4.33203125" style="6" customWidth="1"/>
    <col min="3" max="3" width="16.6640625" style="6" customWidth="1"/>
    <col min="4" max="4" width="37.44140625" style="6" customWidth="1"/>
    <col min="5" max="5" width="6" style="6" customWidth="1"/>
    <col min="6" max="6" width="9.77734375" style="7" customWidth="1"/>
    <col min="7" max="7" width="12.109375" style="8" customWidth="1"/>
    <col min="8" max="8" width="11.44140625" style="8" customWidth="1"/>
    <col min="9" max="9" width="49" style="9" customWidth="1"/>
    <col min="10" max="10" width="14.6640625" style="8" customWidth="1"/>
    <col min="11" max="11" width="29.6640625" style="6" customWidth="1"/>
    <col min="12" max="12" width="8" style="6"/>
    <col min="13" max="13" width="12.88671875" style="6" customWidth="1"/>
    <col min="14" max="17" width="8" style="6"/>
    <col min="18" max="20" width="9" style="3" customWidth="1"/>
    <col min="21" max="148" width="8" style="3"/>
    <col min="149" max="177" width="9" style="3" customWidth="1"/>
    <col min="178" max="253" width="8" style="6"/>
  </cols>
  <sheetData>
    <row r="1" spans="1:253" s="1" customFormat="1" ht="39.15" customHeight="1" x14ac:dyDescent="0.25">
      <c r="A1" s="46" t="s">
        <v>82</v>
      </c>
      <c r="B1" s="32"/>
      <c r="C1" s="32"/>
      <c r="D1" s="32"/>
      <c r="E1" s="32"/>
      <c r="F1" s="32"/>
      <c r="G1" s="33"/>
      <c r="H1" s="33"/>
      <c r="I1" s="34"/>
      <c r="J1" s="33"/>
      <c r="K1" s="32"/>
      <c r="L1" s="10"/>
      <c r="M1" s="10"/>
      <c r="N1" s="10"/>
      <c r="O1" s="10"/>
      <c r="P1" s="10"/>
      <c r="Q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</row>
    <row r="2" spans="1:253" s="1" customFormat="1" ht="24" customHeight="1" x14ac:dyDescent="0.25">
      <c r="A2" s="12"/>
      <c r="B2" s="35" t="s">
        <v>0</v>
      </c>
      <c r="C2" s="35"/>
      <c r="D2" s="35" t="s">
        <v>1</v>
      </c>
      <c r="E2" s="35"/>
      <c r="F2" s="35"/>
      <c r="G2" s="36"/>
      <c r="H2" s="36"/>
      <c r="I2" s="12" t="s">
        <v>2</v>
      </c>
      <c r="J2" s="36"/>
      <c r="K2" s="35"/>
      <c r="L2" s="10"/>
      <c r="M2" s="10"/>
      <c r="N2" s="10"/>
      <c r="O2" s="10"/>
      <c r="P2" s="10"/>
      <c r="Q2" s="10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</row>
    <row r="3" spans="1:253" s="1" customFormat="1" ht="24" customHeight="1" x14ac:dyDescent="0.25">
      <c r="A3" s="12"/>
      <c r="B3" s="35" t="s">
        <v>3</v>
      </c>
      <c r="C3" s="35"/>
      <c r="D3" s="35" t="s">
        <v>4</v>
      </c>
      <c r="E3" s="35"/>
      <c r="F3" s="35"/>
      <c r="G3" s="36"/>
      <c r="H3" s="36"/>
      <c r="I3" s="12" t="s">
        <v>5</v>
      </c>
      <c r="J3" s="36"/>
      <c r="K3" s="35"/>
      <c r="L3" s="10"/>
      <c r="M3" s="10"/>
      <c r="N3" s="10"/>
      <c r="O3" s="10"/>
      <c r="P3" s="10"/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</row>
    <row r="4" spans="1:253" s="2" customFormat="1" ht="42.9" customHeight="1" x14ac:dyDescent="0.25">
      <c r="A4" s="13" t="s">
        <v>6</v>
      </c>
      <c r="B4" s="14" t="s">
        <v>7</v>
      </c>
      <c r="C4" s="13" t="s">
        <v>8</v>
      </c>
      <c r="D4" s="13" t="s">
        <v>9</v>
      </c>
      <c r="E4" s="13" t="s">
        <v>10</v>
      </c>
      <c r="F4" s="15" t="s">
        <v>11</v>
      </c>
      <c r="G4" s="16" t="s">
        <v>12</v>
      </c>
      <c r="H4" s="16" t="s">
        <v>13</v>
      </c>
      <c r="I4" s="17" t="s">
        <v>14</v>
      </c>
      <c r="J4" s="16" t="s">
        <v>15</v>
      </c>
      <c r="K4" s="13" t="s">
        <v>16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</row>
    <row r="5" spans="1:253" s="3" customFormat="1" ht="40.950000000000003" customHeight="1" x14ac:dyDescent="0.25">
      <c r="A5" s="18"/>
      <c r="B5" s="19">
        <f t="shared" ref="B5:B7" si="0">ROW()-4</f>
        <v>1</v>
      </c>
      <c r="C5" s="20" t="s">
        <v>17</v>
      </c>
      <c r="D5" s="20" t="s">
        <v>18</v>
      </c>
      <c r="E5" s="20" t="s">
        <v>19</v>
      </c>
      <c r="F5" s="20">
        <v>56</v>
      </c>
      <c r="G5" s="21">
        <v>420</v>
      </c>
      <c r="H5" s="21">
        <f t="shared" ref="H5:H7" si="1">F5*G5</f>
        <v>23520</v>
      </c>
      <c r="I5" s="22" t="s">
        <v>20</v>
      </c>
      <c r="J5" s="23">
        <v>300</v>
      </c>
      <c r="K5" s="20"/>
    </row>
    <row r="6" spans="1:253" s="3" customFormat="1" ht="40.950000000000003" customHeight="1" x14ac:dyDescent="0.25">
      <c r="A6" s="18"/>
      <c r="B6" s="19">
        <f t="shared" si="0"/>
        <v>2</v>
      </c>
      <c r="C6" s="20" t="s">
        <v>21</v>
      </c>
      <c r="D6" s="20" t="s">
        <v>22</v>
      </c>
      <c r="E6" s="20" t="s">
        <v>23</v>
      </c>
      <c r="F6" s="24">
        <f>59.026*0.7</f>
        <v>41.318199999999997</v>
      </c>
      <c r="G6" s="21">
        <v>466.13</v>
      </c>
      <c r="H6" s="21">
        <f t="shared" si="1"/>
        <v>19259.652566000001</v>
      </c>
      <c r="I6" s="25" t="s">
        <v>24</v>
      </c>
      <c r="J6" s="23">
        <v>219.42</v>
      </c>
      <c r="K6" s="20" t="s">
        <v>25</v>
      </c>
    </row>
    <row r="7" spans="1:253" s="3" customFormat="1" ht="42" customHeight="1" x14ac:dyDescent="0.25">
      <c r="A7" s="18"/>
      <c r="B7" s="19">
        <f t="shared" si="0"/>
        <v>3</v>
      </c>
      <c r="C7" s="20" t="s">
        <v>21</v>
      </c>
      <c r="D7" s="20" t="s">
        <v>26</v>
      </c>
      <c r="E7" s="20" t="s">
        <v>23</v>
      </c>
      <c r="F7" s="24">
        <f>59.026*0.3</f>
        <v>17.707799999999999</v>
      </c>
      <c r="G7" s="21">
        <v>466.13</v>
      </c>
      <c r="H7" s="21">
        <f t="shared" si="1"/>
        <v>8254.1368139999995</v>
      </c>
      <c r="I7" s="25" t="s">
        <v>24</v>
      </c>
      <c r="J7" s="26">
        <v>300.97000000000003</v>
      </c>
      <c r="K7" s="20" t="s">
        <v>25</v>
      </c>
    </row>
    <row r="8" spans="1:253" s="3" customFormat="1" ht="39" customHeight="1" x14ac:dyDescent="0.25">
      <c r="A8" s="18"/>
      <c r="B8" s="19">
        <f t="shared" ref="B8:B14" si="2">ROW()-4</f>
        <v>4</v>
      </c>
      <c r="C8" s="20" t="s">
        <v>21</v>
      </c>
      <c r="D8" s="20" t="s">
        <v>27</v>
      </c>
      <c r="E8" s="20" t="s">
        <v>23</v>
      </c>
      <c r="F8" s="20">
        <v>11.813000000000001</v>
      </c>
      <c r="G8" s="21">
        <v>466.13</v>
      </c>
      <c r="H8" s="21">
        <f t="shared" ref="H8:H25" si="3">F8*G8</f>
        <v>5506.3936899999999</v>
      </c>
      <c r="I8" s="25" t="s">
        <v>24</v>
      </c>
      <c r="J8" s="23">
        <v>219.42</v>
      </c>
      <c r="K8" s="20" t="s">
        <v>25</v>
      </c>
    </row>
    <row r="9" spans="1:253" s="3" customFormat="1" ht="40.049999999999997" customHeight="1" x14ac:dyDescent="0.25">
      <c r="A9" s="18"/>
      <c r="B9" s="19">
        <f t="shared" si="2"/>
        <v>5</v>
      </c>
      <c r="C9" s="20" t="s">
        <v>21</v>
      </c>
      <c r="D9" s="20" t="s">
        <v>28</v>
      </c>
      <c r="E9" s="20" t="s">
        <v>23</v>
      </c>
      <c r="F9" s="20">
        <v>2.34</v>
      </c>
      <c r="G9" s="21">
        <v>466.13</v>
      </c>
      <c r="H9" s="21">
        <f t="shared" si="3"/>
        <v>1090.7442000000001</v>
      </c>
      <c r="I9" s="25" t="s">
        <v>24</v>
      </c>
      <c r="J9" s="23">
        <v>219.42</v>
      </c>
      <c r="K9" s="20" t="s">
        <v>25</v>
      </c>
    </row>
    <row r="10" spans="1:253" s="3" customFormat="1" ht="40.950000000000003" customHeight="1" x14ac:dyDescent="0.25">
      <c r="A10" s="18"/>
      <c r="B10" s="19">
        <f t="shared" si="2"/>
        <v>6</v>
      </c>
      <c r="C10" s="20" t="s">
        <v>29</v>
      </c>
      <c r="D10" s="20" t="s">
        <v>30</v>
      </c>
      <c r="E10" s="20" t="s">
        <v>23</v>
      </c>
      <c r="F10" s="20">
        <v>44.152000000000001</v>
      </c>
      <c r="G10" s="21">
        <v>466.13</v>
      </c>
      <c r="H10" s="21">
        <f t="shared" si="3"/>
        <v>20580.571759999999</v>
      </c>
      <c r="I10" s="25" t="s">
        <v>24</v>
      </c>
      <c r="J10" s="23">
        <v>398.06</v>
      </c>
      <c r="K10" s="20" t="s">
        <v>25</v>
      </c>
    </row>
    <row r="11" spans="1:253" s="3" customFormat="1" ht="53.25" customHeight="1" x14ac:dyDescent="0.25">
      <c r="A11" s="18"/>
      <c r="B11" s="19">
        <f t="shared" si="2"/>
        <v>7</v>
      </c>
      <c r="C11" s="20" t="s">
        <v>31</v>
      </c>
      <c r="D11" s="20" t="s">
        <v>32</v>
      </c>
      <c r="E11" s="20" t="s">
        <v>33</v>
      </c>
      <c r="F11" s="20">
        <v>3560</v>
      </c>
      <c r="G11" s="21">
        <v>2.8</v>
      </c>
      <c r="H11" s="21">
        <f t="shared" si="3"/>
        <v>9968</v>
      </c>
      <c r="I11" s="22" t="s">
        <v>34</v>
      </c>
      <c r="J11" s="23">
        <v>2.21</v>
      </c>
      <c r="K11" s="20" t="s">
        <v>35</v>
      </c>
    </row>
    <row r="12" spans="1:253" s="3" customFormat="1" ht="51.75" customHeight="1" x14ac:dyDescent="0.25">
      <c r="A12" s="18"/>
      <c r="B12" s="19">
        <f t="shared" si="2"/>
        <v>8</v>
      </c>
      <c r="C12" s="20" t="s">
        <v>36</v>
      </c>
      <c r="D12" s="20" t="s">
        <v>32</v>
      </c>
      <c r="E12" s="20" t="s">
        <v>33</v>
      </c>
      <c r="F12" s="20">
        <v>2458.41</v>
      </c>
      <c r="G12" s="21">
        <v>2.8</v>
      </c>
      <c r="H12" s="21">
        <f t="shared" si="3"/>
        <v>6883.5479999999998</v>
      </c>
      <c r="I12" s="22" t="s">
        <v>34</v>
      </c>
      <c r="J12" s="23">
        <v>2.21</v>
      </c>
      <c r="K12" s="20" t="s">
        <v>35</v>
      </c>
    </row>
    <row r="13" spans="1:253" s="3" customFormat="1" ht="53.25" customHeight="1" x14ac:dyDescent="0.25">
      <c r="A13" s="18"/>
      <c r="B13" s="19">
        <f t="shared" si="2"/>
        <v>9</v>
      </c>
      <c r="C13" s="20" t="s">
        <v>37</v>
      </c>
      <c r="D13" s="20" t="s">
        <v>32</v>
      </c>
      <c r="E13" s="20" t="s">
        <v>33</v>
      </c>
      <c r="F13" s="20">
        <v>4755</v>
      </c>
      <c r="G13" s="21">
        <v>2.8</v>
      </c>
      <c r="H13" s="21">
        <f t="shared" si="3"/>
        <v>13314</v>
      </c>
      <c r="I13" s="22" t="s">
        <v>34</v>
      </c>
      <c r="J13" s="23">
        <v>2.21</v>
      </c>
      <c r="K13" s="20" t="s">
        <v>35</v>
      </c>
    </row>
    <row r="14" spans="1:253" s="3" customFormat="1" ht="54" customHeight="1" x14ac:dyDescent="0.25">
      <c r="A14" s="18"/>
      <c r="B14" s="19">
        <f t="shared" si="2"/>
        <v>10</v>
      </c>
      <c r="C14" s="20" t="s">
        <v>38</v>
      </c>
      <c r="D14" s="20" t="s">
        <v>32</v>
      </c>
      <c r="E14" s="20" t="s">
        <v>33</v>
      </c>
      <c r="F14" s="20">
        <v>179.54</v>
      </c>
      <c r="G14" s="21">
        <v>2.8</v>
      </c>
      <c r="H14" s="21">
        <f t="shared" si="3"/>
        <v>502.71199999999999</v>
      </c>
      <c r="I14" s="22" t="s">
        <v>34</v>
      </c>
      <c r="J14" s="23">
        <v>2.21</v>
      </c>
      <c r="K14" s="20" t="s">
        <v>35</v>
      </c>
    </row>
    <row r="15" spans="1:253" s="3" customFormat="1" ht="60" customHeight="1" x14ac:dyDescent="0.25">
      <c r="A15" s="18"/>
      <c r="B15" s="19">
        <f t="shared" ref="B15:B26" si="4">ROW()-4</f>
        <v>11</v>
      </c>
      <c r="C15" s="20" t="s">
        <v>39</v>
      </c>
      <c r="D15" s="20" t="s">
        <v>40</v>
      </c>
      <c r="E15" s="20" t="s">
        <v>33</v>
      </c>
      <c r="F15" s="20">
        <v>153.1</v>
      </c>
      <c r="G15" s="21">
        <v>247.79</v>
      </c>
      <c r="H15" s="21">
        <f t="shared" si="3"/>
        <v>37936.648999999998</v>
      </c>
      <c r="I15" s="20" t="s">
        <v>41</v>
      </c>
      <c r="J15" s="23">
        <v>242.78</v>
      </c>
      <c r="K15" s="27" t="s">
        <v>42</v>
      </c>
    </row>
    <row r="16" spans="1:253" s="3" customFormat="1" ht="67.95" customHeight="1" x14ac:dyDescent="0.25">
      <c r="A16" s="18"/>
      <c r="B16" s="19">
        <f t="shared" si="4"/>
        <v>12</v>
      </c>
      <c r="C16" s="20" t="s">
        <v>43</v>
      </c>
      <c r="D16" s="20" t="s">
        <v>44</v>
      </c>
      <c r="E16" s="20" t="s">
        <v>45</v>
      </c>
      <c r="F16" s="20">
        <v>4.28</v>
      </c>
      <c r="G16" s="21">
        <v>39.86</v>
      </c>
      <c r="H16" s="21">
        <f t="shared" si="3"/>
        <v>170.60079999999999</v>
      </c>
      <c r="I16" s="22" t="s">
        <v>46</v>
      </c>
      <c r="J16" s="23">
        <v>39.86</v>
      </c>
      <c r="K16" s="27" t="s">
        <v>47</v>
      </c>
    </row>
    <row r="17" spans="1:11" s="3" customFormat="1" ht="43.05" customHeight="1" x14ac:dyDescent="0.25">
      <c r="A17" s="18"/>
      <c r="B17" s="19">
        <f t="shared" si="4"/>
        <v>13</v>
      </c>
      <c r="C17" s="20" t="s">
        <v>48</v>
      </c>
      <c r="D17" s="20" t="s">
        <v>49</v>
      </c>
      <c r="E17" s="20" t="s">
        <v>45</v>
      </c>
      <c r="F17" s="20">
        <v>306.56</v>
      </c>
      <c r="G17" s="21">
        <v>10.28</v>
      </c>
      <c r="H17" s="21">
        <f t="shared" si="3"/>
        <v>3151.4367999999999</v>
      </c>
      <c r="I17" s="25" t="s">
        <v>50</v>
      </c>
      <c r="J17" s="23">
        <v>10.28</v>
      </c>
      <c r="K17" s="20"/>
    </row>
    <row r="18" spans="1:11" s="3" customFormat="1" ht="40.049999999999997" customHeight="1" x14ac:dyDescent="0.25">
      <c r="A18" s="18"/>
      <c r="B18" s="19">
        <f t="shared" si="4"/>
        <v>14</v>
      </c>
      <c r="C18" s="20" t="s">
        <v>51</v>
      </c>
      <c r="D18" s="20" t="s">
        <v>52</v>
      </c>
      <c r="E18" s="20" t="s">
        <v>53</v>
      </c>
      <c r="F18" s="20">
        <v>960.7</v>
      </c>
      <c r="G18" s="21">
        <v>80</v>
      </c>
      <c r="H18" s="21">
        <f t="shared" si="3"/>
        <v>76856</v>
      </c>
      <c r="I18" s="22" t="s">
        <v>54</v>
      </c>
      <c r="J18" s="23">
        <v>73.38</v>
      </c>
      <c r="K18" s="28" t="s">
        <v>55</v>
      </c>
    </row>
    <row r="19" spans="1:11" s="3" customFormat="1" ht="42" customHeight="1" x14ac:dyDescent="0.25">
      <c r="A19" s="18"/>
      <c r="B19" s="19">
        <f t="shared" si="4"/>
        <v>15</v>
      </c>
      <c r="C19" s="20" t="s">
        <v>56</v>
      </c>
      <c r="D19" s="20" t="s">
        <v>52</v>
      </c>
      <c r="E19" s="20" t="s">
        <v>53</v>
      </c>
      <c r="F19" s="20">
        <v>182</v>
      </c>
      <c r="G19" s="21">
        <v>80</v>
      </c>
      <c r="H19" s="21">
        <f t="shared" si="3"/>
        <v>14560</v>
      </c>
      <c r="I19" s="22" t="s">
        <v>54</v>
      </c>
      <c r="J19" s="23">
        <v>73.38</v>
      </c>
      <c r="K19" s="27" t="s">
        <v>55</v>
      </c>
    </row>
    <row r="20" spans="1:11" s="3" customFormat="1" ht="42" customHeight="1" x14ac:dyDescent="0.25">
      <c r="A20" s="18"/>
      <c r="B20" s="19">
        <f t="shared" si="4"/>
        <v>16</v>
      </c>
      <c r="C20" s="20" t="s">
        <v>57</v>
      </c>
      <c r="D20" s="20" t="s">
        <v>52</v>
      </c>
      <c r="E20" s="20" t="s">
        <v>53</v>
      </c>
      <c r="F20" s="20">
        <v>1707.6</v>
      </c>
      <c r="G20" s="21">
        <v>80</v>
      </c>
      <c r="H20" s="21">
        <f t="shared" si="3"/>
        <v>136608</v>
      </c>
      <c r="I20" s="22" t="s">
        <v>54</v>
      </c>
      <c r="J20" s="23">
        <v>73.38</v>
      </c>
      <c r="K20" s="28" t="s">
        <v>55</v>
      </c>
    </row>
    <row r="21" spans="1:11" s="3" customFormat="1" ht="40.950000000000003" customHeight="1" x14ac:dyDescent="0.25">
      <c r="A21" s="18"/>
      <c r="B21" s="19">
        <f t="shared" si="4"/>
        <v>17</v>
      </c>
      <c r="C21" s="20" t="s">
        <v>58</v>
      </c>
      <c r="D21" s="20" t="s">
        <v>59</v>
      </c>
      <c r="E21" s="20" t="s">
        <v>60</v>
      </c>
      <c r="F21" s="20">
        <v>2105</v>
      </c>
      <c r="G21" s="21">
        <v>2.5</v>
      </c>
      <c r="H21" s="21">
        <f t="shared" si="3"/>
        <v>5262.5</v>
      </c>
      <c r="I21" s="22" t="s">
        <v>61</v>
      </c>
      <c r="J21" s="23">
        <v>2.5</v>
      </c>
      <c r="K21" s="20"/>
    </row>
    <row r="22" spans="1:11" s="3" customFormat="1" ht="40.049999999999997" customHeight="1" x14ac:dyDescent="0.25">
      <c r="A22" s="18"/>
      <c r="B22" s="19">
        <f t="shared" si="4"/>
        <v>18</v>
      </c>
      <c r="C22" s="20" t="s">
        <v>62</v>
      </c>
      <c r="D22" s="20" t="s">
        <v>63</v>
      </c>
      <c r="E22" s="20" t="s">
        <v>60</v>
      </c>
      <c r="F22" s="20">
        <v>196</v>
      </c>
      <c r="G22" s="21">
        <v>0.67</v>
      </c>
      <c r="H22" s="21">
        <f t="shared" si="3"/>
        <v>131.32</v>
      </c>
      <c r="I22" s="22" t="s">
        <v>64</v>
      </c>
      <c r="J22" s="23">
        <v>0.67</v>
      </c>
      <c r="K22" s="20" t="s">
        <v>25</v>
      </c>
    </row>
    <row r="23" spans="1:11" s="3" customFormat="1" ht="92.1" customHeight="1" x14ac:dyDescent="0.25">
      <c r="A23" s="18"/>
      <c r="B23" s="19">
        <f t="shared" si="4"/>
        <v>19</v>
      </c>
      <c r="C23" s="20" t="s">
        <v>65</v>
      </c>
      <c r="D23" s="20"/>
      <c r="E23" s="20" t="s">
        <v>66</v>
      </c>
      <c r="F23" s="20">
        <v>476.71</v>
      </c>
      <c r="G23" s="21">
        <v>298.13</v>
      </c>
      <c r="H23" s="21">
        <f t="shared" si="3"/>
        <v>142121.55230000001</v>
      </c>
      <c r="I23" s="22" t="s">
        <v>67</v>
      </c>
      <c r="J23" s="23">
        <v>298.13</v>
      </c>
      <c r="K23" s="20" t="s">
        <v>68</v>
      </c>
    </row>
    <row r="24" spans="1:11" s="3" customFormat="1" ht="34.049999999999997" customHeight="1" x14ac:dyDescent="0.25">
      <c r="A24" s="18"/>
      <c r="B24" s="19">
        <f t="shared" si="4"/>
        <v>20</v>
      </c>
      <c r="C24" s="20" t="s">
        <v>69</v>
      </c>
      <c r="D24" s="20" t="s">
        <v>70</v>
      </c>
      <c r="E24" s="20" t="s">
        <v>71</v>
      </c>
      <c r="F24" s="20">
        <v>68</v>
      </c>
      <c r="G24" s="21">
        <v>69.03</v>
      </c>
      <c r="H24" s="21">
        <f t="shared" si="3"/>
        <v>4694.04</v>
      </c>
      <c r="I24" s="25" t="s">
        <v>72</v>
      </c>
      <c r="J24" s="23">
        <v>50</v>
      </c>
      <c r="K24" s="20"/>
    </row>
    <row r="25" spans="1:11" s="3" customFormat="1" ht="34.049999999999997" customHeight="1" x14ac:dyDescent="0.25">
      <c r="A25" s="18"/>
      <c r="B25" s="19">
        <f t="shared" si="4"/>
        <v>21</v>
      </c>
      <c r="C25" s="20" t="s">
        <v>73</v>
      </c>
      <c r="D25" s="20" t="s">
        <v>74</v>
      </c>
      <c r="E25" s="20" t="s">
        <v>45</v>
      </c>
      <c r="F25" s="20">
        <v>271.38</v>
      </c>
      <c r="G25" s="21">
        <v>0.61</v>
      </c>
      <c r="H25" s="21">
        <f t="shared" si="3"/>
        <v>165.54179999999999</v>
      </c>
      <c r="I25" s="25" t="s">
        <v>75</v>
      </c>
      <c r="J25" s="23">
        <v>0.61</v>
      </c>
      <c r="K25" s="20"/>
    </row>
    <row r="26" spans="1:11" s="3" customFormat="1" ht="34.049999999999997" customHeight="1" x14ac:dyDescent="0.25">
      <c r="A26" s="18"/>
      <c r="B26" s="19">
        <f t="shared" si="4"/>
        <v>22</v>
      </c>
      <c r="C26" s="29" t="s">
        <v>76</v>
      </c>
      <c r="D26" s="29" t="s">
        <v>77</v>
      </c>
      <c r="E26" s="18"/>
      <c r="F26" s="18"/>
      <c r="G26" s="21"/>
      <c r="H26" s="21">
        <f>SUM(H5:H25)</f>
        <v>530537.39972999995</v>
      </c>
      <c r="I26" s="30"/>
      <c r="J26" s="21"/>
      <c r="K26" s="20"/>
    </row>
    <row r="27" spans="1:11" s="4" customFormat="1" ht="108.9" customHeight="1" x14ac:dyDescent="0.25">
      <c r="A27" s="37" t="s">
        <v>78</v>
      </c>
      <c r="B27" s="38"/>
      <c r="C27" s="37"/>
      <c r="D27" s="39" t="s">
        <v>79</v>
      </c>
      <c r="E27" s="40"/>
      <c r="F27" s="40"/>
      <c r="G27" s="41"/>
      <c r="H27" s="40"/>
      <c r="I27" s="40"/>
      <c r="J27" s="40"/>
      <c r="K27" s="42"/>
    </row>
    <row r="28" spans="1:11" s="4" customFormat="1" ht="105.9" customHeight="1" x14ac:dyDescent="0.25">
      <c r="A28" s="37" t="s">
        <v>80</v>
      </c>
      <c r="B28" s="38"/>
      <c r="C28" s="37"/>
      <c r="D28" s="37" t="s">
        <v>81</v>
      </c>
      <c r="E28" s="37"/>
      <c r="F28" s="37"/>
      <c r="G28" s="43"/>
      <c r="H28" s="43"/>
      <c r="I28" s="37"/>
      <c r="J28" s="37"/>
      <c r="K28" s="37"/>
    </row>
    <row r="29" spans="1:11" s="5" customFormat="1" ht="24" customHeight="1" x14ac:dyDescent="0.25">
      <c r="A29" s="31"/>
      <c r="B29" s="44"/>
      <c r="C29" s="44"/>
      <c r="D29" s="44"/>
      <c r="E29" s="44"/>
      <c r="F29" s="44"/>
      <c r="G29" s="45"/>
      <c r="H29" s="45"/>
      <c r="I29" s="44"/>
      <c r="J29" s="44"/>
      <c r="K29" s="44"/>
    </row>
  </sheetData>
  <sheetProtection formatCells="0" formatColumns="0" formatRows="0" insertColumns="0" insertRows="0" insertHyperlinks="0" deleteColumns="0" deleteRows="0" sort="0" autoFilter="0" pivotTables="0"/>
  <autoFilter ref="B4:GZ29" xr:uid="{00000000-0009-0000-0000-000000000000}"/>
  <mergeCells count="12">
    <mergeCell ref="A27:C27"/>
    <mergeCell ref="D27:K27"/>
    <mergeCell ref="A28:C28"/>
    <mergeCell ref="D28:K28"/>
    <mergeCell ref="B29:K29"/>
    <mergeCell ref="A1:K1"/>
    <mergeCell ref="B2:C2"/>
    <mergeCell ref="D2:H2"/>
    <mergeCell ref="J2:K2"/>
    <mergeCell ref="B3:C3"/>
    <mergeCell ref="D3:H3"/>
    <mergeCell ref="J3:K3"/>
  </mergeCells>
  <phoneticPr fontId="7" type="noConversion"/>
  <pageMargins left="0.30694444444444402" right="0.30694444444444402" top="0.16111111111111101" bottom="0.16111111111111101" header="0.29861111111111099" footer="0.29861111111111099"/>
  <pageSetup paperSize="9" scale="7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3631950218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主要材料表</vt:lpstr>
      <vt:lpstr>主要材料表!Print_Titles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宇倩 涂</cp:lastModifiedBy>
  <dcterms:created xsi:type="dcterms:W3CDTF">2026-08-05T16:25:00Z</dcterms:created>
  <dcterms:modified xsi:type="dcterms:W3CDTF">2026-08-19T03:34:50Z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1F0AA950633F492593B0EDF08C177D6F_13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0</vt:i4>
  </property>
</Properties>
</file>